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" sheetId="1" r:id="rId4"/>
    <sheet state="visible" name="MASTER CHECKLIST" sheetId="2" r:id="rId5"/>
    <sheet state="visible" name="INSPECTION FORM" sheetId="3" r:id="rId6"/>
    <sheet state="visible" name="HISTORY LOG" sheetId="4" r:id="rId7"/>
    <sheet state="visible" name="INSTRUCTIONS" sheetId="5" r:id="rId8"/>
  </sheets>
  <definedNames/>
  <calcPr/>
  <extLst>
    <ext uri="GoogleSheetsCustomDataVersion2">
      <go:sheetsCustomData xmlns:go="http://customooxmlschemas.google.com/" r:id="rId9" roundtripDataChecksum="oQ6IlD1CrESkTiXbEDDzqCnxRgdUwPmfocKIKgIvDS8="/>
    </ext>
  </extLst>
</workbook>
</file>

<file path=xl/sharedStrings.xml><?xml version="1.0" encoding="utf-8"?>
<sst xmlns="http://schemas.openxmlformats.org/spreadsheetml/2006/main" count="337" uniqueCount="187">
  <si>
    <t>RESTAURANT HEALTH INSPECTION - SUMMARY DASHBOARD</t>
  </si>
  <si>
    <t>Auto-calculated from the History Log. Add new inspections to History Log and this dashboard updates automatically.</t>
  </si>
  <si>
    <t>KEY PERFORMANCE INDICATORS</t>
  </si>
  <si>
    <t>LATEST SCORE</t>
  </si>
  <si>
    <t>AVERAGE SCORE (ALL)</t>
  </si>
  <si>
    <t>TOTAL INSPECTIONS LOGGED</t>
  </si>
  <si>
    <t>CRITICAL VIOLATIONS (TOTAL)</t>
  </si>
  <si>
    <t>PASS RATE</t>
  </si>
  <si>
    <t>INSPECTION SCORE TREND</t>
  </si>
  <si>
    <t>CHECKLIST COMPOSITION BY SECTION (FROM MASTER CHECKLIST)</t>
  </si>
  <si>
    <t>Section</t>
  </si>
  <si>
    <t>Item Count</t>
  </si>
  <si>
    <t>Total Weight</t>
  </si>
  <si>
    <t>Priority Items</t>
  </si>
  <si>
    <t>Food Storage &amp; Temperature</t>
  </si>
  <si>
    <t>Personal Hygiene</t>
  </si>
  <si>
    <t>Cross-Contamination Controls</t>
  </si>
  <si>
    <t>Cleaning &amp; Sanitizing</t>
  </si>
  <si>
    <t>Equipment &amp; Utensils</t>
  </si>
  <si>
    <t>Pest Control</t>
  </si>
  <si>
    <t>Waste Management</t>
  </si>
  <si>
    <t>Restrooms</t>
  </si>
  <si>
    <t>Dining Area</t>
  </si>
  <si>
    <t>Fire &amp; Safety</t>
  </si>
  <si>
    <t>Documentation &amp; Records</t>
  </si>
  <si>
    <t>RESTAURANT HEALTH INSPECTION - MASTER CHECKLIST</t>
  </si>
  <si>
    <t>Reference list of all checklist items. Edit here to add/remove items - changes flow into the Inspection Form via formulas.</t>
  </si>
  <si>
    <t>#</t>
  </si>
  <si>
    <t>Checklist Item</t>
  </si>
  <si>
    <t>Inspection Criteria</t>
  </si>
  <si>
    <t>Priority</t>
  </si>
  <si>
    <t>Weight</t>
  </si>
  <si>
    <t>Raw and ready-to-eat foods separated</t>
  </si>
  <si>
    <t>Verify physical separation; no raw-over-RTE storage</t>
  </si>
  <si>
    <t>Containers labeled and dated (FIFO)</t>
  </si>
  <si>
    <t>Open containers labeled with prep/use-by date</t>
  </si>
  <si>
    <t>Core</t>
  </si>
  <si>
    <t>Food stored ≥6" off floor</t>
  </si>
  <si>
    <t>All stock on shelving, not directly on floor</t>
  </si>
  <si>
    <t>Refrigerator temp ≤5°C / 41°F</t>
  </si>
  <si>
    <t>Check unit thermometer and probe reading</t>
  </si>
  <si>
    <t>Freezer temp ≤-18°C / 0°F</t>
  </si>
  <si>
    <t>Check freezer thermometer</t>
  </si>
  <si>
    <t>Cooling: 57°C→5°C within 6 hours</t>
  </si>
  <si>
    <t>Verify cooling logs / probe hot-held items</t>
  </si>
  <si>
    <t>Handwash sinks stocked (soap, towels, warm water)</t>
  </si>
  <si>
    <t>Sink accessible, supplied, and unobstructed</t>
  </si>
  <si>
    <t>Staff wash hands at required times</t>
  </si>
  <si>
    <t>After restroom, raw food contact, task changes</t>
  </si>
  <si>
    <t>Clean uniforms and hair restraints worn</t>
  </si>
  <si>
    <t>Hats/nets present; uniforms visibly clean</t>
  </si>
  <si>
    <t>Gloves used properly / bare-hand contact minimized</t>
  </si>
  <si>
    <t>No bare-hand contact with RTE food</t>
  </si>
  <si>
    <t>Sick employee policy enforced</t>
  </si>
  <si>
    <t>Ill staff kept away from food prep areas</t>
  </si>
  <si>
    <t>Color-coded utensils/boards used or strict cleaning followed</t>
  </si>
  <si>
    <t>Separate boards/utensils for raw vs RTE</t>
  </si>
  <si>
    <t>No raw meat spillage over other foods</t>
  </si>
  <si>
    <t>Visual inspection of storage and prep flow</t>
  </si>
  <si>
    <t>Prep surfaces and tools sanitized between uses</t>
  </si>
  <si>
    <t>Sanitizer used between different food types</t>
  </si>
  <si>
    <t>3-compartment sink or dishwasher functioning correctly</t>
  </si>
  <si>
    <t>Wash/rinse/sanitize cycle verified</t>
  </si>
  <si>
    <t>Sanitizer solution at correct concentration</t>
  </si>
  <si>
    <t>Test strips confirm correct ppm</t>
  </si>
  <si>
    <t>Food-contact surfaces clean to sight and touch</t>
  </si>
  <si>
    <t>No residue, grease, or buildup</t>
  </si>
  <si>
    <t>Stored utensils covered or inverted</t>
  </si>
  <si>
    <t>Clean utensils protected from contamination</t>
  </si>
  <si>
    <t>Floors, walls, ceilings clean and in good repair</t>
  </si>
  <si>
    <t>No flaking paint, cracks, or grime buildup</t>
  </si>
  <si>
    <t>Equipment in good repair, easy to clean</t>
  </si>
  <si>
    <t>No damaged gaskets, rust, or broken parts</t>
  </si>
  <si>
    <t>Thermometers calibrated and available</t>
  </si>
  <si>
    <t>Probe and fridge thermometers present</t>
  </si>
  <si>
    <t>Grease traps and filters maintained</t>
  </si>
  <si>
    <t>Cleaned per schedule, no overflow risk</t>
  </si>
  <si>
    <t>No droppings, nests, or pest activity observed</t>
  </si>
  <si>
    <t>Visual inspection of kitchen and storage</t>
  </si>
  <si>
    <t>Entry points screened (vents, doors, gaps)</t>
  </si>
  <si>
    <t>Door sweeps, screens intact</t>
  </si>
  <si>
    <t>Trash containers covered, emptied frequently</t>
  </si>
  <si>
    <t>Indoor/outdoor bins checked</t>
  </si>
  <si>
    <t>Garbage and recyclables segregated and disposed properly</t>
  </si>
  <si>
    <t>Correct bins used and not overflowing</t>
  </si>
  <si>
    <t>Outdoor dumpsters have tight lids; area kept clean</t>
  </si>
  <si>
    <t>No spillage or pest attraction around dumpster</t>
  </si>
  <si>
    <t>Indoor bins emptied regularly and cleaned</t>
  </si>
  <si>
    <t>No odor or insect attraction</t>
  </si>
  <si>
    <t>Self-closing doors, separated from food areas</t>
  </si>
  <si>
    <t>Door mechanism functional</t>
  </si>
  <si>
    <t>Stocked with toilet paper, soap, hand-drying</t>
  </si>
  <si>
    <t>All supplies present and accessible</t>
  </si>
  <si>
    <t>Dedicated handwash sink present</t>
  </si>
  <si>
    <t>Separate from food-prep sinks</t>
  </si>
  <si>
    <t>Floors and fixtures clean, no leaks or trash</t>
  </si>
  <si>
    <t>Visual inspection</t>
  </si>
  <si>
    <t>Dining area clean (floors, tables, condiments)</t>
  </si>
  <si>
    <t>No buildup or residue on surfaces</t>
  </si>
  <si>
    <t>Buffet/service areas protected from contamination</t>
  </si>
  <si>
    <t>Sneeze guards, covers in place</t>
  </si>
  <si>
    <t>Exits and aisles unobstructed</t>
  </si>
  <si>
    <t>Clear pathways for evacuation</t>
  </si>
  <si>
    <t>Accessible fire extinguisher with valid tag</t>
  </si>
  <si>
    <t>Inspection date current, not expired</t>
  </si>
  <si>
    <t>Emergency exits unobstructed and marked</t>
  </si>
  <si>
    <t>Exit signage visible and functional</t>
  </si>
  <si>
    <t>Smoke/CO detectors functioning</t>
  </si>
  <si>
    <t>Test or verify maintenance log</t>
  </si>
  <si>
    <t>Latest inspection report posted (if required)</t>
  </si>
  <si>
    <t>Visible to public per local law</t>
  </si>
  <si>
    <t>Temperature logs maintained</t>
  </si>
  <si>
    <t>Daily logs current and complete</t>
  </si>
  <si>
    <t>Cleaning schedules documented</t>
  </si>
  <si>
    <t>Schedule visible and being followed</t>
  </si>
  <si>
    <t>Staff food handler/manager certificates on file</t>
  </si>
  <si>
    <t>Certificates current and accessible</t>
  </si>
  <si>
    <t>HACCP plan / food safety management system noted (if required)</t>
  </si>
  <si>
    <t>Present where mandated by local law</t>
  </si>
  <si>
    <t>Total items: 43  |  Total possible weight: 71  |  Priority items: 17</t>
  </si>
  <si>
    <t>RESTAURANT HEALTH INSPECTION - INSPECTION FORM</t>
  </si>
  <si>
    <t>Fill in header fields and mark Result for each item. Score, Pass/Fail status, and Corrective Actions update automatically.</t>
  </si>
  <si>
    <t>Restaurant Name</t>
  </si>
  <si>
    <t>Location / Address</t>
  </si>
  <si>
    <t>SCORING SUMMARY</t>
  </si>
  <si>
    <t>Inspection Date</t>
  </si>
  <si>
    <t>Inspector Name</t>
  </si>
  <si>
    <t>Result</t>
  </si>
  <si>
    <t>Row Score</t>
  </si>
  <si>
    <t>Action Required</t>
  </si>
  <si>
    <t>Notes / Corrective Action</t>
  </si>
  <si>
    <t>Pass</t>
  </si>
  <si>
    <t>INSPECTION RESULTS</t>
  </si>
  <si>
    <t>TOTAL POSSIBLE POINTS</t>
  </si>
  <si>
    <t>TOTAL FAILED POINTS</t>
  </si>
  <si>
    <t>PERCENTAGE SCORE</t>
  </si>
  <si>
    <t>CRITICAL (PRIORITY) FAILURES</t>
  </si>
  <si>
    <t>THRESHOLD TO PASS</t>
  </si>
  <si>
    <t>OVERALL RESULT</t>
  </si>
  <si>
    <t>INSPECTOR SIGN-OFF</t>
  </si>
  <si>
    <t>Inspector Signature</t>
  </si>
  <si>
    <t>Date</t>
  </si>
  <si>
    <t>Manager/Owner Initials</t>
  </si>
  <si>
    <t>RESTAURANT HEALTH INSPECTION - HISTORY LOG</t>
  </si>
  <si>
    <t>Archive each completed inspection here. Copy results from the Inspection Form summary into a new row below. Feeds the Dashboard.</t>
  </si>
  <si>
    <t>Location</t>
  </si>
  <si>
    <t>Inspector</t>
  </si>
  <si>
    <t>Total Points</t>
  </si>
  <si>
    <t>Failed Points</t>
  </si>
  <si>
    <t>Score %</t>
  </si>
  <si>
    <t>Critical Fails</t>
  </si>
  <si>
    <t>Main Street Bistro</t>
  </si>
  <si>
    <t>12 Main St</t>
  </si>
  <si>
    <t>J. Alvarez</t>
  </si>
  <si>
    <t>PASS</t>
  </si>
  <si>
    <t>M. Chen</t>
  </si>
  <si>
    <t>FAIL — CRITICAL VIOLATION</t>
  </si>
  <si>
    <t>S. Patel</t>
  </si>
  <si>
    <t>RESTAURANT HEALTH INSPECTION CHECKLIST - GUIDE</t>
  </si>
  <si>
    <t>HOW TO USE THIS WORKBOOK</t>
  </si>
  <si>
    <t>•  1. MASTER CHECKLIST - the full reference list of inspection items, organized by section, with a Priority/Core rating and a Weight (severity score). Edit this sheet to add, remove, or re-weight items for your jurisdiction.</t>
  </si>
  <si>
    <t>•  2. INSPECTION FORM - fill in the restaurant name, date, and inspector, then mark Pass/Fail/N/A for each item. Score, pass/fail status, and corrective-action flags calculate automatically.</t>
  </si>
  <si>
    <t>•  3. HISTORY LOG - after completing an inspection, copy the summary results into a new row here to build a historical record.</t>
  </si>
  <si>
    <t>•  4. DASHBOARD - automatically summarizes your History Log: average score, pass rate, critical violations, and a score trend chart.</t>
  </si>
  <si>
    <t>SCORING METHODOLOGY</t>
  </si>
  <si>
    <t>•  Each item carries a Weight reflecting severity (1 = minor, 2–3 = significant/critical).</t>
  </si>
  <si>
    <t>•  Row Score = Weight if Result is "Fail", otherwise 0.</t>
  </si>
  <si>
    <t>•  Percentage Score = (Total Possible Points − Total Failed Points) ÷ Total Possible Points.</t>
  </si>
  <si>
    <t>•  PASS THRESHOLD: 80% or higher.</t>
  </si>
  <si>
    <t>•  AUTO-FAIL RULE: Any single "Priority" item marked Fail automatically fails the entire inspection, regardless of overall percentage - this matches FDA Priority vs. Core violation logic.</t>
  </si>
  <si>
    <t>REGULATORY REFERENCES</t>
  </si>
  <si>
    <t>•  FDA Food Code (US) - the model code most US states adopt; covers temperature control, hygiene, and sanitation requirements, including cooling hot food from 57°C to 5°C within 6 hours.</t>
  </si>
  <si>
    <t>•  Food Standards Agency / Food Hygiene Rating Scheme (UK) - enforced under the Food Safety Act 1990 and Food Hygiene (England) Regulations 2006; covers labeling, allergens, hygiene, and pest control.</t>
  </si>
  <si>
    <t>•  Outside the US/UK, consult your local food code or public health department - this template uses generic "worst-case" standards as a baseline and should be customized to your jurisdiction.</t>
  </si>
  <si>
    <t>ACCESSIBILITY &amp; BRANDING</t>
  </si>
  <si>
    <t>•  High-contrast colors and Arial 9–11pt used throughout for readability on screen and in print.</t>
  </si>
  <si>
    <t>•  Brand accent color: orange (#FF5900) reflecting Restaurant Association style.</t>
  </si>
  <si>
    <t>•  Print layout: use landscape orientation for the Inspection Form and Master Checklist sheets (wide tables).</t>
  </si>
  <si>
    <t>MOBILE &amp; GOOGLE SHEETS USE</t>
  </si>
  <si>
    <t>•  This file opens in Excel (desktop/mobile) and Google Sheets. Formulas, data validation dropdowns, and conditional formatting carry over to Google Sheets.</t>
  </si>
  <si>
    <t>•  For phone-based inspections, consider duplicating the Inspection Form per visit, or pairing this workbook with a simplified mobile form that feeds the History Log.</t>
  </si>
  <si>
    <t>•  The workbook works fully offline - no data leaves the file unless deliberately shared or uploaded.</t>
  </si>
  <si>
    <t>CUSTOMIZING FOR YOUR JURISDICTION</t>
  </si>
  <si>
    <t>•  Edit checklist items, criteria text, or add new rows directly on the MASTER CHECKLIST sheet.</t>
  </si>
  <si>
    <t>•  Adjust Priority/Core ratings and Weights to match your local code's severity classifications.</t>
  </si>
  <si>
    <t>•  Update units (°C/°F) and translate headings if operating outside the US/UK.</t>
  </si>
  <si>
    <t>•  Customize the Inspector dropdown list on the Inspection Form (Data Validation on cell H8) to match your staff roster.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</si>
</sst>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mm/dd/yyyy"/>
    <numFmt numFmtId="166" formatCode="yyyy/mm/dd"/>
  </numFmts>
  <fonts count="21">
    <font>
      <sz val="11.0"/>
      <color theme="1"/>
      <name val="Calibri"/>
      <scheme val="minor"/>
    </font>
    <font>
      <b/>
      <sz val="16.0"/>
      <color rgb="FFFFFFFF"/>
      <name val="Arial"/>
    </font>
    <font/>
    <font>
      <i/>
      <sz val="9.0"/>
      <color rgb="FF7F8C8D"/>
      <name val="Arial"/>
    </font>
    <font>
      <b/>
      <sz val="11.0"/>
      <color rgb="FFFFFFFF"/>
      <name val="Arial"/>
    </font>
    <font>
      <b/>
      <sz val="15.0"/>
      <color rgb="FFC44600"/>
      <name val="Arial"/>
    </font>
    <font>
      <b/>
      <sz val="8.0"/>
      <color rgb="FF2C3E50"/>
      <name val="Arial"/>
    </font>
    <font>
      <b/>
      <sz val="9.0"/>
      <color rgb="FFFFFFFF"/>
      <name val="Arial"/>
    </font>
    <font>
      <sz val="11.0"/>
      <color theme="1"/>
      <name val="Calibri"/>
    </font>
    <font>
      <sz val="10.0"/>
      <color rgb="FF2C3E50"/>
      <name val="Arial"/>
    </font>
    <font>
      <color theme="1"/>
      <name val="Calibri"/>
      <scheme val="minor"/>
    </font>
    <font>
      <sz val="9.0"/>
      <color rgb="FF7F8C8D"/>
      <name val="Arial"/>
    </font>
    <font>
      <b/>
      <sz val="9.0"/>
      <color rgb="FFC44600"/>
      <name val="Arial"/>
    </font>
    <font>
      <b/>
      <sz val="10.0"/>
      <color rgb="FF2C3E50"/>
      <name val="Arial"/>
    </font>
    <font>
      <sz val="10.0"/>
      <color rgb="FF0000FF"/>
      <name val="Arial"/>
    </font>
    <font>
      <b/>
      <sz val="10.0"/>
      <color theme="1"/>
      <name val="Arial"/>
    </font>
    <font>
      <b/>
      <sz val="9.0"/>
      <color rgb="FF2C3E50"/>
      <name val="Arial"/>
    </font>
    <font>
      <b/>
      <sz val="10.0"/>
      <color rgb="FF0000FF"/>
      <name val="Arial"/>
    </font>
    <font>
      <b/>
      <sz val="10.0"/>
      <color rgb="FFFFFFFF"/>
      <name val="Arial"/>
    </font>
    <font>
      <b/>
      <sz val="12.0"/>
      <color rgb="FFFFFFFF"/>
      <name val="Arial"/>
    </font>
    <font>
      <sz val="9.0"/>
      <color rgb="FF2C3E5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C44600"/>
        <bgColor rgb="FFC44600"/>
      </patternFill>
    </fill>
    <fill>
      <patternFill patternType="solid">
        <fgColor rgb="FFFFF3CD"/>
        <bgColor rgb="FFFFF3CD"/>
      </patternFill>
    </fill>
    <fill>
      <patternFill patternType="solid">
        <fgColor rgb="FFECF0F1"/>
        <bgColor rgb="FFECF0F1"/>
      </patternFill>
    </fill>
    <fill>
      <patternFill patternType="solid">
        <fgColor rgb="FF2C3E50"/>
        <bgColor rgb="FF2C3E50"/>
      </patternFill>
    </fill>
    <fill>
      <patternFill patternType="solid">
        <fgColor rgb="FF7F8C8D"/>
        <bgColor rgb="FF7F8C8D"/>
      </patternFill>
    </fill>
    <fill>
      <patternFill patternType="solid">
        <fgColor rgb="FFFDFEFE"/>
        <bgColor rgb="FFFDFEFE"/>
      </patternFill>
    </fill>
    <fill>
      <patternFill patternType="solid">
        <fgColor rgb="FFE74C3C"/>
        <bgColor rgb="FFE74C3C"/>
      </patternFill>
    </fill>
    <fill>
      <patternFill patternType="solid">
        <fgColor rgb="FFFADBD8"/>
        <bgColor rgb="FFFADBD8"/>
      </patternFill>
    </fill>
  </fills>
  <borders count="24">
    <border/>
    <border>
      <left/>
      <right/>
      <top/>
      <bottom/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3" fontId="3" numFmtId="0" xfId="0" applyAlignment="1" applyBorder="1" applyFill="1" applyFont="1">
      <alignment horizontal="left" shrinkToFit="0" vertical="center" wrapText="1"/>
    </xf>
    <xf borderId="9" fillId="0" fontId="2" numFmtId="0" xfId="0" applyBorder="1" applyFont="1"/>
    <xf borderId="10" fillId="0" fontId="2" numFmtId="0" xfId="0" applyBorder="1" applyFont="1"/>
    <xf borderId="8" fillId="2" fontId="4" numFmtId="0" xfId="0" applyAlignment="1" applyBorder="1" applyFont="1">
      <alignment horizontal="center" shrinkToFit="0" vertical="center" wrapText="1"/>
    </xf>
    <xf borderId="8" fillId="4" fontId="5" numFmtId="164" xfId="0" applyAlignment="1" applyBorder="1" applyFill="1" applyFont="1" applyNumberFormat="1">
      <alignment horizontal="center" shrinkToFit="0" vertical="center" wrapText="1"/>
    </xf>
    <xf borderId="8" fillId="4" fontId="5" numFmtId="1" xfId="0" applyAlignment="1" applyBorder="1" applyFont="1" applyNumberFormat="1">
      <alignment horizontal="center" shrinkToFit="0" vertical="center" wrapText="1"/>
    </xf>
    <xf borderId="8" fillId="4" fontId="6" numFmtId="0" xfId="0" applyAlignment="1" applyBorder="1" applyFont="1">
      <alignment horizontal="center" shrinkToFit="0" vertical="center" wrapText="1"/>
    </xf>
    <xf borderId="8" fillId="5" fontId="4" numFmtId="0" xfId="0" applyAlignment="1" applyBorder="1" applyFill="1" applyFont="1">
      <alignment horizontal="center" shrinkToFit="0" vertical="center" wrapText="1"/>
    </xf>
    <xf borderId="11" fillId="5" fontId="4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13" fillId="0" fontId="2" numFmtId="0" xfId="0" applyBorder="1" applyFont="1"/>
    <xf borderId="11" fillId="6" fontId="7" numFmtId="0" xfId="0" applyAlignment="1" applyBorder="1" applyFill="1" applyFont="1">
      <alignment horizontal="center" shrinkToFit="0" vertical="center" wrapText="1"/>
    </xf>
    <xf borderId="14" fillId="0" fontId="8" numFmtId="0" xfId="0" applyBorder="1" applyFont="1"/>
    <xf borderId="11" fillId="7" fontId="9" numFmtId="0" xfId="0" applyAlignment="1" applyBorder="1" applyFill="1" applyFont="1">
      <alignment horizontal="left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8" fillId="3" fontId="3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1" fillId="5" fontId="7" numFmtId="0" xfId="0" applyAlignment="1" applyBorder="1" applyFont="1">
      <alignment horizontal="center" shrinkToFit="0" vertical="center" wrapText="1"/>
    </xf>
    <xf borderId="15" fillId="0" fontId="11" numFmtId="0" xfId="0" applyAlignment="1" applyBorder="1" applyFont="1">
      <alignment horizontal="center" vertical="center"/>
    </xf>
    <xf borderId="15" fillId="0" fontId="12" numFmtId="0" xfId="0" applyAlignment="1" applyBorder="1" applyFont="1">
      <alignment horizontal="left" shrinkToFit="0" vertical="center" wrapText="1"/>
    </xf>
    <xf borderId="15" fillId="7" fontId="9" numFmtId="0" xfId="0" applyAlignment="1" applyBorder="1" applyFont="1">
      <alignment horizontal="left" shrinkToFit="0" vertical="center" wrapText="1"/>
    </xf>
    <xf borderId="15" fillId="0" fontId="3" numFmtId="0" xfId="0" applyAlignment="1" applyBorder="1" applyFont="1">
      <alignment horizontal="left" shrinkToFit="0" vertical="center" wrapText="1"/>
    </xf>
    <xf borderId="15" fillId="8" fontId="7" numFmtId="0" xfId="0" applyAlignment="1" applyBorder="1" applyFill="1" applyFont="1">
      <alignment horizontal="center" shrinkToFit="0" vertical="center" wrapText="1"/>
    </xf>
    <xf borderId="15" fillId="3" fontId="13" numFmtId="0" xfId="0" applyAlignment="1" applyBorder="1" applyFont="1">
      <alignment horizontal="center" shrinkToFit="0" vertical="center" wrapText="1"/>
    </xf>
    <xf borderId="15" fillId="6" fontId="7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13" numFmtId="0" xfId="0" applyAlignment="1" applyFont="1">
      <alignment horizontal="right" vertical="center"/>
    </xf>
    <xf borderId="15" fillId="9" fontId="14" numFmtId="0" xfId="0" applyAlignment="1" applyBorder="1" applyFill="1" applyFont="1">
      <alignment horizontal="left" vertical="center"/>
    </xf>
    <xf borderId="15" fillId="9" fontId="14" numFmtId="165" xfId="0" applyAlignment="1" applyBorder="1" applyFont="1" applyNumberFormat="1">
      <alignment horizontal="left" vertical="center"/>
    </xf>
    <xf borderId="1" fillId="2" fontId="7" numFmtId="0" xfId="0" applyAlignment="1" applyBorder="1" applyFont="1">
      <alignment horizontal="center" shrinkToFit="0" vertical="center" wrapText="1"/>
    </xf>
    <xf borderId="15" fillId="0" fontId="11" numFmtId="0" xfId="0" applyBorder="1" applyFont="1"/>
    <xf borderId="15" fillId="0" fontId="12" numFmtId="0" xfId="0" applyBorder="1" applyFont="1"/>
    <xf borderId="15" fillId="0" fontId="8" numFmtId="0" xfId="0" applyAlignment="1" applyBorder="1" applyFont="1">
      <alignment horizontal="center" shrinkToFit="0" vertical="center" wrapText="1"/>
    </xf>
    <xf borderId="15" fillId="3" fontId="15" numFmtId="0" xfId="0" applyAlignment="1" applyBorder="1" applyFont="1">
      <alignment horizontal="center" shrinkToFit="0" vertical="center" wrapText="1"/>
    </xf>
    <xf borderId="15" fillId="0" fontId="9" numFmtId="0" xfId="0" applyAlignment="1" applyBorder="1" applyFont="1">
      <alignment horizontal="center" shrinkToFit="0" vertical="center" wrapText="1"/>
    </xf>
    <xf borderId="15" fillId="7" fontId="8" numFmtId="0" xfId="0" applyAlignment="1" applyBorder="1" applyFont="1">
      <alignment horizontal="left" shrinkToFit="0" vertical="center" wrapText="1"/>
    </xf>
    <xf borderId="1" fillId="4" fontId="16" numFmtId="0" xfId="0" applyAlignment="1" applyBorder="1" applyFont="1">
      <alignment horizontal="right" vertical="center"/>
    </xf>
    <xf borderId="1" fillId="7" fontId="15" numFmtId="0" xfId="0" applyAlignment="1" applyBorder="1" applyFont="1">
      <alignment horizontal="center" shrinkToFit="0" vertical="center" wrapText="1"/>
    </xf>
    <xf borderId="1" fillId="7" fontId="15" numFmtId="164" xfId="0" applyAlignment="1" applyBorder="1" applyFont="1" applyNumberFormat="1">
      <alignment horizontal="center" shrinkToFit="0" vertical="center" wrapText="1"/>
    </xf>
    <xf borderId="1" fillId="9" fontId="17" numFmtId="164" xfId="0" applyAlignment="1" applyBorder="1" applyFont="1" applyNumberFormat="1">
      <alignment horizontal="center" shrinkToFit="0" vertical="center" wrapText="1"/>
    </xf>
    <xf borderId="8" fillId="5" fontId="18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horizontal="right" vertical="center"/>
    </xf>
    <xf borderId="15" fillId="9" fontId="8" numFmtId="0" xfId="0" applyBorder="1" applyFont="1"/>
    <xf borderId="15" fillId="7" fontId="11" numFmtId="0" xfId="0" applyBorder="1" applyFont="1"/>
    <xf borderId="15" fillId="7" fontId="8" numFmtId="166" xfId="0" applyBorder="1" applyFont="1" applyNumberFormat="1"/>
    <xf borderId="15" fillId="7" fontId="9" numFmtId="0" xfId="0" applyBorder="1" applyFont="1"/>
    <xf borderId="15" fillId="7" fontId="8" numFmtId="0" xfId="0" applyAlignment="1" applyBorder="1" applyFont="1">
      <alignment horizontal="center" shrinkToFit="0" vertical="center" wrapText="1"/>
    </xf>
    <xf borderId="15" fillId="7" fontId="8" numFmtId="164" xfId="0" applyAlignment="1" applyBorder="1" applyFont="1" applyNumberFormat="1">
      <alignment horizontal="center" shrinkToFit="0" vertical="center" wrapText="1"/>
    </xf>
    <xf borderId="15" fillId="0" fontId="8" numFmtId="0" xfId="0" applyBorder="1" applyFont="1"/>
    <xf borderId="16" fillId="5" fontId="19" numFmtId="0" xfId="0" applyAlignment="1" applyBorder="1" applyFont="1">
      <alignment horizontal="left" vertical="center"/>
    </xf>
    <xf borderId="17" fillId="0" fontId="2" numFmtId="0" xfId="0" applyBorder="1" applyFont="1"/>
    <xf borderId="18" fillId="0" fontId="2" numFmtId="0" xfId="0" applyBorder="1" applyFont="1"/>
    <xf borderId="19" fillId="7" fontId="20" numFmtId="0" xfId="0" applyAlignment="1" applyBorder="1" applyFont="1">
      <alignment horizontal="left" shrinkToFit="0" vertical="center" wrapText="1"/>
    </xf>
    <xf borderId="20" fillId="0" fontId="2" numFmtId="0" xfId="0" applyBorder="1" applyFont="1"/>
    <xf borderId="21" fillId="7" fontId="20" numFmtId="0" xfId="0" applyAlignment="1" applyBorder="1" applyFont="1">
      <alignment horizontal="left" shrinkToFit="0" vertical="center" wrapText="1"/>
    </xf>
    <xf borderId="22" fillId="0" fontId="2" numFmtId="0" xfId="0" applyBorder="1" applyFont="1"/>
    <xf borderId="23" fillId="0" fontId="2" numFmtId="0" xfId="0" applyBorder="1" applyFont="1"/>
  </cellXfs>
  <cellStyles count="1">
    <cellStyle xfId="0" name="Normal" builtinId="0"/>
  </cellStyles>
  <dxfs count="5">
    <dxf>
      <font>
        <b/>
        <sz val="11.0"/>
        <color rgb="FF27AE60"/>
      </font>
      <fill>
        <patternFill patternType="solid">
          <fgColor rgb="FFD5F5E3"/>
          <bgColor rgb="FFD5F5E3"/>
        </patternFill>
      </fill>
      <border/>
    </dxf>
    <dxf>
      <font>
        <b/>
        <sz val="11.0"/>
        <color rgb="FFE74C3C"/>
      </font>
      <fill>
        <patternFill patternType="solid">
          <fgColor rgb="FFFADBD8"/>
          <bgColor rgb="FFFADBD8"/>
        </patternFill>
      </fill>
      <border/>
    </dxf>
    <dxf>
      <font>
        <b/>
        <color rgb="FFE74C3C"/>
      </font>
      <fill>
        <patternFill patternType="solid">
          <fgColor rgb="FFFADBD8"/>
          <bgColor rgb="FFFADBD8"/>
        </patternFill>
      </fill>
      <border/>
    </dxf>
    <dxf>
      <font>
        <b/>
        <color rgb="FF27AE60"/>
      </font>
      <fill>
        <patternFill patternType="solid">
          <fgColor rgb="FFD5F5E3"/>
          <bgColor rgb="FFD5F5E3"/>
        </patternFill>
      </fill>
      <border/>
    </dxf>
    <dxf>
      <font/>
      <fill>
        <patternFill patternType="solid">
          <fgColor rgb="FFFDEDEC"/>
          <bgColor rgb="FFFDEDE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Inspection Score % by Date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Critical Fails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'HISTORY LOG'!$C$6:$C$10</c:f>
            </c:strRef>
          </c:cat>
          <c:val>
            <c:numRef>
              <c:f>'HISTORY LOG'!$J$6:$J$10</c:f>
              <c:numCache/>
            </c:numRef>
          </c:val>
        </c:ser>
        <c:axId val="716269390"/>
        <c:axId val="926780829"/>
      </c:barChart>
      <c:catAx>
        <c:axId val="7162693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Calibri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Calibri"/>
                  </a:rPr>
                  <a:t>Inspection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926780829"/>
      </c:catAx>
      <c:valAx>
        <c:axId val="92678082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Calibri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Calibri"/>
                  </a:rPr>
                  <a:t>Score %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716269390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9</xdr:row>
      <xdr:rowOff>0</xdr:rowOff>
    </xdr:from>
    <xdr:ext cx="7515225" cy="3019425"/>
    <xdr:graphicFrame>
      <xdr:nvGraphicFramePr>
        <xdr:cNvPr id="208528846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0</xdr:colOff>
      <xdr:row>0</xdr:row>
      <xdr:rowOff>9525</xdr:rowOff>
    </xdr:from>
    <xdr:ext cx="1581150" cy="55245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7.71"/>
    <col customWidth="1" min="3" max="4" width="14.0"/>
    <col customWidth="1" min="5" max="5" width="16.14"/>
    <col customWidth="1" min="6" max="6" width="8.0"/>
    <col customWidth="1" min="7" max="7" width="12.0"/>
    <col customWidth="1" min="8" max="8" width="11.43"/>
    <col customWidth="1" min="9" max="9" width="14.0"/>
    <col customWidth="1" min="10" max="10" width="8.0"/>
    <col customWidth="1" min="11" max="11" width="12.0"/>
    <col customWidth="1" min="12" max="26" width="8.71"/>
  </cols>
  <sheetData>
    <row r="1" ht="24.0" customHeight="1">
      <c r="B1" s="1"/>
      <c r="C1" s="2" t="s">
        <v>0</v>
      </c>
      <c r="D1" s="3"/>
      <c r="E1" s="3"/>
      <c r="F1" s="3"/>
      <c r="G1" s="3"/>
      <c r="H1" s="3"/>
      <c r="I1" s="3"/>
      <c r="J1" s="3"/>
      <c r="K1" s="4"/>
    </row>
    <row r="2" ht="19.5" customHeight="1">
      <c r="B2" s="1"/>
      <c r="C2" s="5"/>
      <c r="D2" s="6"/>
      <c r="E2" s="6"/>
      <c r="F2" s="6"/>
      <c r="G2" s="6"/>
      <c r="H2" s="6"/>
      <c r="I2" s="6"/>
      <c r="J2" s="6"/>
      <c r="K2" s="7"/>
    </row>
    <row r="3" ht="18.0" customHeight="1">
      <c r="B3" s="8" t="s">
        <v>1</v>
      </c>
      <c r="C3" s="9"/>
      <c r="D3" s="9"/>
      <c r="E3" s="9"/>
      <c r="F3" s="9"/>
      <c r="G3" s="9"/>
      <c r="H3" s="9"/>
      <c r="I3" s="9"/>
      <c r="J3" s="9"/>
      <c r="K3" s="10"/>
    </row>
    <row r="5" ht="21.75" customHeight="1">
      <c r="B5" s="11" t="s">
        <v>2</v>
      </c>
      <c r="C5" s="9"/>
      <c r="D5" s="9"/>
      <c r="E5" s="9"/>
      <c r="F5" s="9"/>
      <c r="G5" s="9"/>
      <c r="H5" s="9"/>
      <c r="I5" s="9"/>
      <c r="J5" s="9"/>
      <c r="K5" s="10"/>
    </row>
    <row r="6" ht="30.0" customHeight="1">
      <c r="B6" s="12">
        <f t="array" ref="B6">IFERROR(INDEX('HISTORY LOG'!J6:J25,MATCH(MAX('HISTORY LOG'!C6:C25),'HISTORY LOG'!C6:C25,0)),0)</f>
        <v>0</v>
      </c>
      <c r="C6" s="10"/>
      <c r="D6" s="12">
        <f>IFERROR(AVERAGE('HISTORY LOG'!J6:J25),0)</f>
        <v>0.2</v>
      </c>
      <c r="E6" s="10"/>
      <c r="F6" s="13">
        <f>COUNT('HISTORY LOG'!J6:J25)</f>
        <v>5</v>
      </c>
      <c r="G6" s="10"/>
      <c r="H6" s="13">
        <f>SUM('HISTORY LOG'!I6:I25)</f>
        <v>4.419</v>
      </c>
      <c r="I6" s="10"/>
      <c r="J6" s="12">
        <f>IFERROR(COUNTIF('HISTORY LOG'!K6:K25,"PASS")/COUNT('HISTORY LOG'!J6:J25),0)</f>
        <v>0.8</v>
      </c>
      <c r="K6" s="10"/>
    </row>
    <row r="7" ht="25.5" customHeight="1">
      <c r="B7" s="14" t="s">
        <v>3</v>
      </c>
      <c r="C7" s="10"/>
      <c r="D7" s="14" t="s">
        <v>4</v>
      </c>
      <c r="E7" s="10"/>
      <c r="F7" s="14" t="s">
        <v>5</v>
      </c>
      <c r="G7" s="10"/>
      <c r="H7" s="14" t="s">
        <v>6</v>
      </c>
      <c r="I7" s="10"/>
      <c r="J7" s="14" t="s">
        <v>7</v>
      </c>
      <c r="K7" s="10"/>
    </row>
    <row r="9" ht="21.75" customHeight="1">
      <c r="B9" s="15" t="s">
        <v>8</v>
      </c>
      <c r="C9" s="9"/>
      <c r="D9" s="9"/>
      <c r="E9" s="9"/>
      <c r="F9" s="9"/>
      <c r="G9" s="9"/>
      <c r="H9" s="9"/>
      <c r="I9" s="9"/>
      <c r="J9" s="9"/>
      <c r="K9" s="1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21.75" customHeight="1">
      <c r="B27" s="16" t="s">
        <v>9</v>
      </c>
      <c r="C27" s="17"/>
      <c r="D27" s="17"/>
      <c r="E27" s="17"/>
      <c r="F27" s="17"/>
      <c r="G27" s="17"/>
      <c r="H27" s="17"/>
      <c r="I27" s="17"/>
      <c r="J27" s="17"/>
      <c r="K27" s="18"/>
    </row>
    <row r="28" ht="19.5" customHeight="1">
      <c r="B28" s="19" t="s">
        <v>10</v>
      </c>
      <c r="C28" s="17"/>
      <c r="D28" s="18"/>
      <c r="E28" s="19" t="s">
        <v>11</v>
      </c>
      <c r="F28" s="18"/>
      <c r="G28" s="19" t="s">
        <v>12</v>
      </c>
      <c r="H28" s="18"/>
      <c r="I28" s="19" t="s">
        <v>13</v>
      </c>
      <c r="J28" s="18"/>
      <c r="K28" s="20"/>
    </row>
    <row r="29" ht="19.5" customHeight="1">
      <c r="B29" s="21" t="s">
        <v>14</v>
      </c>
      <c r="C29" s="17"/>
      <c r="D29" s="18"/>
      <c r="E29" s="22">
        <f>COUNTIF('MASTER CHECKLIST'!$C$6:$C$48,B29)</f>
        <v>6</v>
      </c>
      <c r="F29" s="18"/>
      <c r="G29" s="22">
        <f>SUMIF('MASTER CHECKLIST'!$C$6:$C$48,B29,'MASTER CHECKLIST'!$G$6:$G$48)</f>
        <v>13</v>
      </c>
      <c r="H29" s="18"/>
      <c r="I29" s="22">
        <f>COUNTIFS('MASTER CHECKLIST'!$C$6:$C$48,B29,'MASTER CHECKLIST'!$F$6:$F$48,"Priority")</f>
        <v>3</v>
      </c>
      <c r="J29" s="18"/>
      <c r="K29" s="20"/>
    </row>
    <row r="30" ht="19.5" customHeight="1">
      <c r="B30" s="21" t="s">
        <v>15</v>
      </c>
      <c r="C30" s="17"/>
      <c r="D30" s="18"/>
      <c r="E30" s="22">
        <f>COUNTIF('MASTER CHECKLIST'!$C$6:$C$48,B30)</f>
        <v>5</v>
      </c>
      <c r="F30" s="18"/>
      <c r="G30" s="22">
        <f>SUMIF('MASTER CHECKLIST'!$C$6:$C$48,B30,'MASTER CHECKLIST'!$G$6:$G$48)</f>
        <v>12</v>
      </c>
      <c r="H30" s="18"/>
      <c r="I30" s="22">
        <f>COUNTIFS('MASTER CHECKLIST'!$C$6:$C$48,B30,'MASTER CHECKLIST'!$F$6:$F$48,"Priority")</f>
        <v>4</v>
      </c>
      <c r="J30" s="18"/>
      <c r="K30" s="20"/>
    </row>
    <row r="31" ht="19.5" customHeight="1">
      <c r="B31" s="21" t="s">
        <v>16</v>
      </c>
      <c r="C31" s="17"/>
      <c r="D31" s="18"/>
      <c r="E31" s="22">
        <f>COUNTIF('MASTER CHECKLIST'!$C$6:$C$48,B31)</f>
        <v>3</v>
      </c>
      <c r="F31" s="18"/>
      <c r="G31" s="22">
        <f>SUMIF('MASTER CHECKLIST'!$C$6:$C$48,B31,'MASTER CHECKLIST'!$G$6:$G$48)</f>
        <v>7</v>
      </c>
      <c r="H31" s="18"/>
      <c r="I31" s="22">
        <f>COUNTIFS('MASTER CHECKLIST'!$C$6:$C$48,B31,'MASTER CHECKLIST'!$F$6:$F$48,"Priority")</f>
        <v>3</v>
      </c>
      <c r="J31" s="18"/>
      <c r="K31" s="20"/>
    </row>
    <row r="32" ht="19.5" customHeight="1">
      <c r="B32" s="21" t="s">
        <v>17</v>
      </c>
      <c r="C32" s="17"/>
      <c r="D32" s="18"/>
      <c r="E32" s="22">
        <f>COUNTIF('MASTER CHECKLIST'!$C$6:$C$48,B32)</f>
        <v>5</v>
      </c>
      <c r="F32" s="18"/>
      <c r="G32" s="22">
        <f>SUMIF('MASTER CHECKLIST'!$C$6:$C$48,B32,'MASTER CHECKLIST'!$G$6:$G$48)</f>
        <v>7</v>
      </c>
      <c r="H32" s="18"/>
      <c r="I32" s="22">
        <f>COUNTIFS('MASTER CHECKLIST'!$C$6:$C$48,B32,'MASTER CHECKLIST'!$F$6:$F$48,"Priority")</f>
        <v>1</v>
      </c>
      <c r="J32" s="18"/>
      <c r="K32" s="20"/>
    </row>
    <row r="33" ht="19.5" customHeight="1">
      <c r="B33" s="21" t="s">
        <v>18</v>
      </c>
      <c r="C33" s="17"/>
      <c r="D33" s="18"/>
      <c r="E33" s="22">
        <f>COUNTIF('MASTER CHECKLIST'!$C$6:$C$48,B33)</f>
        <v>3</v>
      </c>
      <c r="F33" s="18"/>
      <c r="G33" s="22">
        <f>SUMIF('MASTER CHECKLIST'!$C$6:$C$48,B33,'MASTER CHECKLIST'!$G$6:$G$48)</f>
        <v>4</v>
      </c>
      <c r="H33" s="18"/>
      <c r="I33" s="22">
        <f>COUNTIFS('MASTER CHECKLIST'!$C$6:$C$48,B33,'MASTER CHECKLIST'!$F$6:$F$48,"Priority")</f>
        <v>0</v>
      </c>
      <c r="J33" s="18"/>
      <c r="K33" s="20"/>
    </row>
    <row r="34" ht="19.5" customHeight="1">
      <c r="B34" s="21" t="s">
        <v>19</v>
      </c>
      <c r="C34" s="17"/>
      <c r="D34" s="18"/>
      <c r="E34" s="22">
        <f>COUNTIF('MASTER CHECKLIST'!$C$6:$C$48,B34)</f>
        <v>3</v>
      </c>
      <c r="F34" s="18"/>
      <c r="G34" s="22">
        <f>SUMIF('MASTER CHECKLIST'!$C$6:$C$48,B34,'MASTER CHECKLIST'!$G$6:$G$48)</f>
        <v>5</v>
      </c>
      <c r="H34" s="18"/>
      <c r="I34" s="22">
        <f>COUNTIFS('MASTER CHECKLIST'!$C$6:$C$48,B34,'MASTER CHECKLIST'!$F$6:$F$48,"Priority")</f>
        <v>1</v>
      </c>
      <c r="J34" s="18"/>
      <c r="K34" s="20"/>
    </row>
    <row r="35" ht="19.5" customHeight="1">
      <c r="B35" s="21" t="s">
        <v>20</v>
      </c>
      <c r="C35" s="17"/>
      <c r="D35" s="18"/>
      <c r="E35" s="22">
        <f>COUNTIF('MASTER CHECKLIST'!$C$6:$C$48,B35)</f>
        <v>3</v>
      </c>
      <c r="F35" s="18"/>
      <c r="G35" s="22">
        <f>SUMIF('MASTER CHECKLIST'!$C$6:$C$48,B35,'MASTER CHECKLIST'!$G$6:$G$48)</f>
        <v>3</v>
      </c>
      <c r="H35" s="18"/>
      <c r="I35" s="22">
        <f>COUNTIFS('MASTER CHECKLIST'!$C$6:$C$48,B35,'MASTER CHECKLIST'!$F$6:$F$48,"Priority")</f>
        <v>0</v>
      </c>
      <c r="J35" s="18"/>
      <c r="K35" s="20"/>
    </row>
    <row r="36" ht="19.5" customHeight="1">
      <c r="B36" s="21" t="s">
        <v>21</v>
      </c>
      <c r="C36" s="17"/>
      <c r="D36" s="18"/>
      <c r="E36" s="22">
        <f>COUNTIF('MASTER CHECKLIST'!$C$6:$C$48,B36)</f>
        <v>4</v>
      </c>
      <c r="F36" s="18"/>
      <c r="G36" s="22">
        <f>SUMIF('MASTER CHECKLIST'!$C$6:$C$48,B36,'MASTER CHECKLIST'!$G$6:$G$48)</f>
        <v>5</v>
      </c>
      <c r="H36" s="18"/>
      <c r="I36" s="22">
        <f>COUNTIFS('MASTER CHECKLIST'!$C$6:$C$48,B36,'MASTER CHECKLIST'!$F$6:$F$48,"Priority")</f>
        <v>1</v>
      </c>
      <c r="J36" s="18"/>
      <c r="K36" s="20"/>
    </row>
    <row r="37" ht="19.5" customHeight="1">
      <c r="B37" s="21" t="s">
        <v>22</v>
      </c>
      <c r="C37" s="17"/>
      <c r="D37" s="18"/>
      <c r="E37" s="22">
        <f>COUNTIF('MASTER CHECKLIST'!$C$6:$C$48,B37)</f>
        <v>3</v>
      </c>
      <c r="F37" s="18"/>
      <c r="G37" s="22">
        <f>SUMIF('MASTER CHECKLIST'!$C$6:$C$48,B37,'MASTER CHECKLIST'!$G$6:$G$48)</f>
        <v>4</v>
      </c>
      <c r="H37" s="18"/>
      <c r="I37" s="22">
        <f>COUNTIFS('MASTER CHECKLIST'!$C$6:$C$48,B37,'MASTER CHECKLIST'!$F$6:$F$48,"Priority")</f>
        <v>1</v>
      </c>
      <c r="J37" s="18"/>
      <c r="K37" s="20"/>
    </row>
    <row r="38" ht="19.5" customHeight="1">
      <c r="B38" s="21" t="s">
        <v>23</v>
      </c>
      <c r="C38" s="17"/>
      <c r="D38" s="18"/>
      <c r="E38" s="22">
        <f>COUNTIF('MASTER CHECKLIST'!$C$6:$C$48,B38)</f>
        <v>3</v>
      </c>
      <c r="F38" s="18"/>
      <c r="G38" s="22">
        <f>SUMIF('MASTER CHECKLIST'!$C$6:$C$48,B38,'MASTER CHECKLIST'!$G$6:$G$48)</f>
        <v>6</v>
      </c>
      <c r="H38" s="18"/>
      <c r="I38" s="22">
        <f>COUNTIFS('MASTER CHECKLIST'!$C$6:$C$48,B38,'MASTER CHECKLIST'!$F$6:$F$48,"Priority")</f>
        <v>3</v>
      </c>
      <c r="J38" s="18"/>
      <c r="K38" s="20"/>
    </row>
    <row r="39" ht="19.5" customHeight="1">
      <c r="B39" s="21" t="s">
        <v>24</v>
      </c>
      <c r="C39" s="17"/>
      <c r="D39" s="18"/>
      <c r="E39" s="22">
        <f>COUNTIF('MASTER CHECKLIST'!$C$6:$C$48,B39)</f>
        <v>5</v>
      </c>
      <c r="F39" s="18"/>
      <c r="G39" s="22">
        <f>SUMIF('MASTER CHECKLIST'!$C$6:$C$48,B39,'MASTER CHECKLIST'!$G$6:$G$48)</f>
        <v>5</v>
      </c>
      <c r="H39" s="18"/>
      <c r="I39" s="22">
        <f>COUNTIFS('MASTER CHECKLIST'!$C$6:$C$48,B39,'MASTER CHECKLIST'!$F$6:$F$48,"Priority")</f>
        <v>0</v>
      </c>
      <c r="J39" s="18"/>
      <c r="K39" s="20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3">
    <mergeCell ref="B31:D31"/>
    <mergeCell ref="B32:D32"/>
    <mergeCell ref="E32:F32"/>
    <mergeCell ref="G32:H32"/>
    <mergeCell ref="I32:J32"/>
    <mergeCell ref="B33:D33"/>
    <mergeCell ref="E33:F33"/>
    <mergeCell ref="B34:D34"/>
    <mergeCell ref="E34:F34"/>
    <mergeCell ref="G34:H34"/>
    <mergeCell ref="I34:J34"/>
    <mergeCell ref="E35:F35"/>
    <mergeCell ref="G35:H35"/>
    <mergeCell ref="I35:J35"/>
    <mergeCell ref="G37:H37"/>
    <mergeCell ref="I37:J37"/>
    <mergeCell ref="B35:D35"/>
    <mergeCell ref="B36:D36"/>
    <mergeCell ref="E36:F36"/>
    <mergeCell ref="G36:H36"/>
    <mergeCell ref="I36:J36"/>
    <mergeCell ref="B37:D37"/>
    <mergeCell ref="E37:F37"/>
    <mergeCell ref="C1:K2"/>
    <mergeCell ref="B3:K3"/>
    <mergeCell ref="B5:K5"/>
    <mergeCell ref="D6:E6"/>
    <mergeCell ref="F6:G6"/>
    <mergeCell ref="H6:I6"/>
    <mergeCell ref="J6:K6"/>
    <mergeCell ref="B6:C6"/>
    <mergeCell ref="B7:C7"/>
    <mergeCell ref="D7:E7"/>
    <mergeCell ref="F7:G7"/>
    <mergeCell ref="H7:I7"/>
    <mergeCell ref="J7:K7"/>
    <mergeCell ref="B9:K9"/>
    <mergeCell ref="G29:H29"/>
    <mergeCell ref="I29:J29"/>
    <mergeCell ref="B27:K27"/>
    <mergeCell ref="B28:D28"/>
    <mergeCell ref="E28:F28"/>
    <mergeCell ref="G28:H28"/>
    <mergeCell ref="I28:J28"/>
    <mergeCell ref="B29:D29"/>
    <mergeCell ref="E29:F29"/>
    <mergeCell ref="B30:D30"/>
    <mergeCell ref="E30:F30"/>
    <mergeCell ref="G30:H30"/>
    <mergeCell ref="I30:J30"/>
    <mergeCell ref="E31:F31"/>
    <mergeCell ref="G31:H31"/>
    <mergeCell ref="I31:J31"/>
    <mergeCell ref="G33:H33"/>
    <mergeCell ref="I33:J33"/>
    <mergeCell ref="B38:D38"/>
    <mergeCell ref="E38:F38"/>
    <mergeCell ref="G38:H38"/>
    <mergeCell ref="I38:J38"/>
    <mergeCell ref="B39:D39"/>
    <mergeCell ref="E39:F39"/>
    <mergeCell ref="G39:H39"/>
    <mergeCell ref="I39:J39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3.0"/>
    <col customWidth="1" min="2" max="2" width="17.71"/>
    <col customWidth="1" min="3" max="3" width="18.86"/>
    <col customWidth="1" min="4" max="4" width="34.14"/>
    <col customWidth="1" min="5" max="5" width="38.57"/>
    <col customWidth="1" min="6" max="6" width="10.0"/>
    <col customWidth="1" min="7" max="7" width="6.71"/>
    <col customWidth="1" min="8" max="8" width="11.43"/>
    <col customWidth="1" min="9" max="10" width="8.71"/>
    <col customWidth="1" min="11" max="11" width="12.0"/>
    <col customWidth="1" min="12" max="26" width="8.71"/>
  </cols>
  <sheetData>
    <row r="1" ht="24.0" customHeight="1">
      <c r="B1" s="2" t="s">
        <v>25</v>
      </c>
      <c r="C1" s="3"/>
      <c r="D1" s="3"/>
      <c r="E1" s="3"/>
      <c r="F1" s="3"/>
      <c r="G1" s="3"/>
      <c r="H1" s="3"/>
      <c r="I1" s="3"/>
      <c r="J1" s="3"/>
      <c r="K1" s="4"/>
    </row>
    <row r="2" ht="19.5" customHeight="1">
      <c r="B2" s="5"/>
      <c r="C2" s="6"/>
      <c r="D2" s="6"/>
      <c r="E2" s="6"/>
      <c r="F2" s="6"/>
      <c r="G2" s="6"/>
      <c r="H2" s="6"/>
      <c r="I2" s="6"/>
      <c r="J2" s="6"/>
      <c r="K2" s="7"/>
    </row>
    <row r="3" ht="18.0" customHeight="1">
      <c r="B3" s="23" t="s">
        <v>26</v>
      </c>
      <c r="C3" s="9"/>
      <c r="D3" s="9"/>
      <c r="E3" s="9"/>
      <c r="F3" s="9"/>
      <c r="G3" s="9"/>
      <c r="H3" s="9"/>
      <c r="I3" s="9"/>
      <c r="J3" s="9"/>
      <c r="K3" s="10"/>
    </row>
    <row r="4">
      <c r="B4" s="24"/>
    </row>
    <row r="5" ht="21.75" customHeight="1">
      <c r="B5" s="25" t="s">
        <v>27</v>
      </c>
      <c r="C5" s="25" t="s">
        <v>10</v>
      </c>
      <c r="D5" s="25" t="s">
        <v>28</v>
      </c>
      <c r="E5" s="25" t="s">
        <v>29</v>
      </c>
      <c r="F5" s="25" t="s">
        <v>30</v>
      </c>
      <c r="G5" s="25" t="s">
        <v>31</v>
      </c>
    </row>
    <row r="6" ht="27.75" customHeight="1">
      <c r="B6" s="26">
        <v>1.0</v>
      </c>
      <c r="C6" s="27" t="s">
        <v>14</v>
      </c>
      <c r="D6" s="28" t="s">
        <v>32</v>
      </c>
      <c r="E6" s="29" t="s">
        <v>33</v>
      </c>
      <c r="F6" s="30" t="s">
        <v>30</v>
      </c>
      <c r="G6" s="31">
        <v>3.0</v>
      </c>
    </row>
    <row r="7" ht="27.75" customHeight="1">
      <c r="B7" s="26">
        <v>2.0</v>
      </c>
      <c r="C7" s="27" t="s">
        <v>14</v>
      </c>
      <c r="D7" s="28" t="s">
        <v>34</v>
      </c>
      <c r="E7" s="29" t="s">
        <v>35</v>
      </c>
      <c r="F7" s="32" t="s">
        <v>36</v>
      </c>
      <c r="G7" s="31">
        <v>1.0</v>
      </c>
    </row>
    <row r="8" ht="27.75" customHeight="1">
      <c r="B8" s="26">
        <v>3.0</v>
      </c>
      <c r="C8" s="27" t="s">
        <v>14</v>
      </c>
      <c r="D8" s="28" t="s">
        <v>37</v>
      </c>
      <c r="E8" s="29" t="s">
        <v>38</v>
      </c>
      <c r="F8" s="32" t="s">
        <v>36</v>
      </c>
      <c r="G8" s="31">
        <v>1.0</v>
      </c>
    </row>
    <row r="9" ht="27.75" customHeight="1">
      <c r="B9" s="26">
        <v>4.0</v>
      </c>
      <c r="C9" s="27" t="s">
        <v>14</v>
      </c>
      <c r="D9" s="28" t="s">
        <v>39</v>
      </c>
      <c r="E9" s="29" t="s">
        <v>40</v>
      </c>
      <c r="F9" s="30" t="s">
        <v>30</v>
      </c>
      <c r="G9" s="31">
        <v>3.0</v>
      </c>
    </row>
    <row r="10" ht="27.75" customHeight="1">
      <c r="B10" s="26">
        <v>5.0</v>
      </c>
      <c r="C10" s="27" t="s">
        <v>14</v>
      </c>
      <c r="D10" s="28" t="s">
        <v>41</v>
      </c>
      <c r="E10" s="29" t="s">
        <v>42</v>
      </c>
      <c r="F10" s="32" t="s">
        <v>36</v>
      </c>
      <c r="G10" s="31">
        <v>2.0</v>
      </c>
    </row>
    <row r="11" ht="27.75" customHeight="1">
      <c r="B11" s="26">
        <v>6.0</v>
      </c>
      <c r="C11" s="27" t="s">
        <v>14</v>
      </c>
      <c r="D11" s="28" t="s">
        <v>43</v>
      </c>
      <c r="E11" s="29" t="s">
        <v>44</v>
      </c>
      <c r="F11" s="30" t="s">
        <v>30</v>
      </c>
      <c r="G11" s="31">
        <v>3.0</v>
      </c>
    </row>
    <row r="12" ht="27.75" customHeight="1">
      <c r="B12" s="26">
        <v>7.0</v>
      </c>
      <c r="C12" s="27" t="s">
        <v>15</v>
      </c>
      <c r="D12" s="28" t="s">
        <v>45</v>
      </c>
      <c r="E12" s="29" t="s">
        <v>46</v>
      </c>
      <c r="F12" s="30" t="s">
        <v>30</v>
      </c>
      <c r="G12" s="31">
        <v>3.0</v>
      </c>
    </row>
    <row r="13" ht="27.75" customHeight="1">
      <c r="B13" s="26">
        <v>8.0</v>
      </c>
      <c r="C13" s="27" t="s">
        <v>15</v>
      </c>
      <c r="D13" s="28" t="s">
        <v>47</v>
      </c>
      <c r="E13" s="29" t="s">
        <v>48</v>
      </c>
      <c r="F13" s="30" t="s">
        <v>30</v>
      </c>
      <c r="G13" s="31">
        <v>3.0</v>
      </c>
    </row>
    <row r="14" ht="27.75" customHeight="1">
      <c r="B14" s="26">
        <v>9.0</v>
      </c>
      <c r="C14" s="27" t="s">
        <v>15</v>
      </c>
      <c r="D14" s="28" t="s">
        <v>49</v>
      </c>
      <c r="E14" s="29" t="s">
        <v>50</v>
      </c>
      <c r="F14" s="32" t="s">
        <v>36</v>
      </c>
      <c r="G14" s="31">
        <v>1.0</v>
      </c>
    </row>
    <row r="15" ht="27.75" customHeight="1">
      <c r="B15" s="26">
        <v>10.0</v>
      </c>
      <c r="C15" s="27" t="s">
        <v>15</v>
      </c>
      <c r="D15" s="28" t="s">
        <v>51</v>
      </c>
      <c r="E15" s="29" t="s">
        <v>52</v>
      </c>
      <c r="F15" s="30" t="s">
        <v>30</v>
      </c>
      <c r="G15" s="31">
        <v>2.0</v>
      </c>
    </row>
    <row r="16" ht="27.75" customHeight="1">
      <c r="B16" s="26">
        <v>11.0</v>
      </c>
      <c r="C16" s="27" t="s">
        <v>15</v>
      </c>
      <c r="D16" s="28" t="s">
        <v>53</v>
      </c>
      <c r="E16" s="29" t="s">
        <v>54</v>
      </c>
      <c r="F16" s="30" t="s">
        <v>30</v>
      </c>
      <c r="G16" s="31">
        <v>3.0</v>
      </c>
    </row>
    <row r="17" ht="27.75" customHeight="1">
      <c r="B17" s="26">
        <v>12.0</v>
      </c>
      <c r="C17" s="27" t="s">
        <v>16</v>
      </c>
      <c r="D17" s="28" t="s">
        <v>55</v>
      </c>
      <c r="E17" s="29" t="s">
        <v>56</v>
      </c>
      <c r="F17" s="30" t="s">
        <v>30</v>
      </c>
      <c r="G17" s="31">
        <v>2.0</v>
      </c>
    </row>
    <row r="18" ht="27.75" customHeight="1">
      <c r="B18" s="26">
        <v>13.0</v>
      </c>
      <c r="C18" s="27" t="s">
        <v>16</v>
      </c>
      <c r="D18" s="28" t="s">
        <v>57</v>
      </c>
      <c r="E18" s="29" t="s">
        <v>58</v>
      </c>
      <c r="F18" s="30" t="s">
        <v>30</v>
      </c>
      <c r="G18" s="31">
        <v>3.0</v>
      </c>
    </row>
    <row r="19" ht="27.75" customHeight="1">
      <c r="B19" s="26">
        <v>14.0</v>
      </c>
      <c r="C19" s="27" t="s">
        <v>16</v>
      </c>
      <c r="D19" s="28" t="s">
        <v>59</v>
      </c>
      <c r="E19" s="29" t="s">
        <v>60</v>
      </c>
      <c r="F19" s="30" t="s">
        <v>30</v>
      </c>
      <c r="G19" s="31">
        <v>2.0</v>
      </c>
    </row>
    <row r="20" ht="27.75" customHeight="1">
      <c r="B20" s="26">
        <v>15.0</v>
      </c>
      <c r="C20" s="27" t="s">
        <v>17</v>
      </c>
      <c r="D20" s="28" t="s">
        <v>61</v>
      </c>
      <c r="E20" s="29" t="s">
        <v>62</v>
      </c>
      <c r="F20" s="32" t="s">
        <v>36</v>
      </c>
      <c r="G20" s="31">
        <v>2.0</v>
      </c>
    </row>
    <row r="21" ht="27.75" customHeight="1">
      <c r="B21" s="26">
        <v>16.0</v>
      </c>
      <c r="C21" s="27" t="s">
        <v>17</v>
      </c>
      <c r="D21" s="28" t="s">
        <v>63</v>
      </c>
      <c r="E21" s="29" t="s">
        <v>64</v>
      </c>
      <c r="F21" s="30" t="s">
        <v>30</v>
      </c>
      <c r="G21" s="31">
        <v>2.0</v>
      </c>
    </row>
    <row r="22" ht="27.75" customHeight="1">
      <c r="B22" s="26">
        <v>17.0</v>
      </c>
      <c r="C22" s="27" t="s">
        <v>17</v>
      </c>
      <c r="D22" s="28" t="s">
        <v>65</v>
      </c>
      <c r="E22" s="29" t="s">
        <v>66</v>
      </c>
      <c r="F22" s="32" t="s">
        <v>36</v>
      </c>
      <c r="G22" s="31">
        <v>1.0</v>
      </c>
    </row>
    <row r="23" ht="27.75" customHeight="1">
      <c r="B23" s="26">
        <v>18.0</v>
      </c>
      <c r="C23" s="27" t="s">
        <v>17</v>
      </c>
      <c r="D23" s="28" t="s">
        <v>67</v>
      </c>
      <c r="E23" s="29" t="s">
        <v>68</v>
      </c>
      <c r="F23" s="32" t="s">
        <v>36</v>
      </c>
      <c r="G23" s="31">
        <v>1.0</v>
      </c>
    </row>
    <row r="24" ht="27.75" customHeight="1">
      <c r="B24" s="26">
        <v>19.0</v>
      </c>
      <c r="C24" s="27" t="s">
        <v>17</v>
      </c>
      <c r="D24" s="28" t="s">
        <v>69</v>
      </c>
      <c r="E24" s="29" t="s">
        <v>70</v>
      </c>
      <c r="F24" s="32" t="s">
        <v>36</v>
      </c>
      <c r="G24" s="31">
        <v>1.0</v>
      </c>
    </row>
    <row r="25" ht="27.75" customHeight="1">
      <c r="B25" s="26">
        <v>20.0</v>
      </c>
      <c r="C25" s="27" t="s">
        <v>18</v>
      </c>
      <c r="D25" s="28" t="s">
        <v>71</v>
      </c>
      <c r="E25" s="29" t="s">
        <v>72</v>
      </c>
      <c r="F25" s="32" t="s">
        <v>36</v>
      </c>
      <c r="G25" s="31">
        <v>1.0</v>
      </c>
    </row>
    <row r="26" ht="27.75" customHeight="1">
      <c r="B26" s="26">
        <v>21.0</v>
      </c>
      <c r="C26" s="27" t="s">
        <v>18</v>
      </c>
      <c r="D26" s="28" t="s">
        <v>73</v>
      </c>
      <c r="E26" s="29" t="s">
        <v>74</v>
      </c>
      <c r="F26" s="32" t="s">
        <v>36</v>
      </c>
      <c r="G26" s="31">
        <v>2.0</v>
      </c>
    </row>
    <row r="27" ht="27.75" customHeight="1">
      <c r="B27" s="26">
        <v>22.0</v>
      </c>
      <c r="C27" s="27" t="s">
        <v>18</v>
      </c>
      <c r="D27" s="28" t="s">
        <v>75</v>
      </c>
      <c r="E27" s="29" t="s">
        <v>76</v>
      </c>
      <c r="F27" s="32" t="s">
        <v>36</v>
      </c>
      <c r="G27" s="31">
        <v>1.0</v>
      </c>
    </row>
    <row r="28" ht="27.75" customHeight="1">
      <c r="B28" s="26">
        <v>23.0</v>
      </c>
      <c r="C28" s="27" t="s">
        <v>19</v>
      </c>
      <c r="D28" s="28" t="s">
        <v>77</v>
      </c>
      <c r="E28" s="29" t="s">
        <v>78</v>
      </c>
      <c r="F28" s="30" t="s">
        <v>30</v>
      </c>
      <c r="G28" s="31">
        <v>3.0</v>
      </c>
    </row>
    <row r="29" ht="27.75" customHeight="1">
      <c r="B29" s="26">
        <v>24.0</v>
      </c>
      <c r="C29" s="27" t="s">
        <v>19</v>
      </c>
      <c r="D29" s="28" t="s">
        <v>79</v>
      </c>
      <c r="E29" s="29" t="s">
        <v>80</v>
      </c>
      <c r="F29" s="32" t="s">
        <v>36</v>
      </c>
      <c r="G29" s="31">
        <v>1.0</v>
      </c>
    </row>
    <row r="30" ht="27.75" customHeight="1">
      <c r="B30" s="26">
        <v>25.0</v>
      </c>
      <c r="C30" s="27" t="s">
        <v>19</v>
      </c>
      <c r="D30" s="28" t="s">
        <v>81</v>
      </c>
      <c r="E30" s="29" t="s">
        <v>82</v>
      </c>
      <c r="F30" s="32" t="s">
        <v>36</v>
      </c>
      <c r="G30" s="31">
        <v>1.0</v>
      </c>
    </row>
    <row r="31" ht="27.75" customHeight="1">
      <c r="B31" s="26">
        <v>26.0</v>
      </c>
      <c r="C31" s="27" t="s">
        <v>20</v>
      </c>
      <c r="D31" s="28" t="s">
        <v>83</v>
      </c>
      <c r="E31" s="29" t="s">
        <v>84</v>
      </c>
      <c r="F31" s="32" t="s">
        <v>36</v>
      </c>
      <c r="G31" s="31">
        <v>1.0</v>
      </c>
    </row>
    <row r="32" ht="27.75" customHeight="1">
      <c r="B32" s="26">
        <v>27.0</v>
      </c>
      <c r="C32" s="27" t="s">
        <v>20</v>
      </c>
      <c r="D32" s="28" t="s">
        <v>85</v>
      </c>
      <c r="E32" s="29" t="s">
        <v>86</v>
      </c>
      <c r="F32" s="32" t="s">
        <v>36</v>
      </c>
      <c r="G32" s="31">
        <v>1.0</v>
      </c>
    </row>
    <row r="33" ht="27.75" customHeight="1">
      <c r="B33" s="26">
        <v>28.0</v>
      </c>
      <c r="C33" s="27" t="s">
        <v>20</v>
      </c>
      <c r="D33" s="28" t="s">
        <v>87</v>
      </c>
      <c r="E33" s="29" t="s">
        <v>88</v>
      </c>
      <c r="F33" s="32" t="s">
        <v>36</v>
      </c>
      <c r="G33" s="31">
        <v>1.0</v>
      </c>
    </row>
    <row r="34" ht="27.75" customHeight="1">
      <c r="B34" s="26">
        <v>29.0</v>
      </c>
      <c r="C34" s="27" t="s">
        <v>21</v>
      </c>
      <c r="D34" s="28" t="s">
        <v>89</v>
      </c>
      <c r="E34" s="29" t="s">
        <v>90</v>
      </c>
      <c r="F34" s="32" t="s">
        <v>36</v>
      </c>
      <c r="G34" s="31">
        <v>1.0</v>
      </c>
    </row>
    <row r="35" ht="27.75" customHeight="1">
      <c r="B35" s="26">
        <v>30.0</v>
      </c>
      <c r="C35" s="27" t="s">
        <v>21</v>
      </c>
      <c r="D35" s="28" t="s">
        <v>91</v>
      </c>
      <c r="E35" s="29" t="s">
        <v>92</v>
      </c>
      <c r="F35" s="32" t="s">
        <v>36</v>
      </c>
      <c r="G35" s="31">
        <v>1.0</v>
      </c>
    </row>
    <row r="36" ht="27.75" customHeight="1">
      <c r="B36" s="26">
        <v>31.0</v>
      </c>
      <c r="C36" s="27" t="s">
        <v>21</v>
      </c>
      <c r="D36" s="28" t="s">
        <v>93</v>
      </c>
      <c r="E36" s="29" t="s">
        <v>94</v>
      </c>
      <c r="F36" s="30" t="s">
        <v>30</v>
      </c>
      <c r="G36" s="31">
        <v>2.0</v>
      </c>
    </row>
    <row r="37" ht="27.75" customHeight="1">
      <c r="B37" s="26">
        <v>32.0</v>
      </c>
      <c r="C37" s="27" t="s">
        <v>21</v>
      </c>
      <c r="D37" s="28" t="s">
        <v>95</v>
      </c>
      <c r="E37" s="29" t="s">
        <v>96</v>
      </c>
      <c r="F37" s="32" t="s">
        <v>36</v>
      </c>
      <c r="G37" s="31">
        <v>1.0</v>
      </c>
    </row>
    <row r="38" ht="27.75" customHeight="1">
      <c r="B38" s="26">
        <v>33.0</v>
      </c>
      <c r="C38" s="27" t="s">
        <v>22</v>
      </c>
      <c r="D38" s="28" t="s">
        <v>97</v>
      </c>
      <c r="E38" s="29" t="s">
        <v>98</v>
      </c>
      <c r="F38" s="32" t="s">
        <v>36</v>
      </c>
      <c r="G38" s="31">
        <v>1.0</v>
      </c>
    </row>
    <row r="39" ht="27.75" customHeight="1">
      <c r="B39" s="26">
        <v>34.0</v>
      </c>
      <c r="C39" s="27" t="s">
        <v>22</v>
      </c>
      <c r="D39" s="28" t="s">
        <v>99</v>
      </c>
      <c r="E39" s="29" t="s">
        <v>100</v>
      </c>
      <c r="F39" s="30" t="s">
        <v>30</v>
      </c>
      <c r="G39" s="31">
        <v>2.0</v>
      </c>
    </row>
    <row r="40" ht="27.75" customHeight="1">
      <c r="B40" s="26">
        <v>35.0</v>
      </c>
      <c r="C40" s="27" t="s">
        <v>22</v>
      </c>
      <c r="D40" s="28" t="s">
        <v>101</v>
      </c>
      <c r="E40" s="29" t="s">
        <v>102</v>
      </c>
      <c r="F40" s="32" t="s">
        <v>36</v>
      </c>
      <c r="G40" s="31">
        <v>1.0</v>
      </c>
    </row>
    <row r="41" ht="27.75" customHeight="1">
      <c r="B41" s="26">
        <v>36.0</v>
      </c>
      <c r="C41" s="27" t="s">
        <v>23</v>
      </c>
      <c r="D41" s="28" t="s">
        <v>103</v>
      </c>
      <c r="E41" s="29" t="s">
        <v>104</v>
      </c>
      <c r="F41" s="30" t="s">
        <v>30</v>
      </c>
      <c r="G41" s="31">
        <v>2.0</v>
      </c>
    </row>
    <row r="42" ht="27.75" customHeight="1">
      <c r="B42" s="26">
        <v>37.0</v>
      </c>
      <c r="C42" s="27" t="s">
        <v>23</v>
      </c>
      <c r="D42" s="28" t="s">
        <v>105</v>
      </c>
      <c r="E42" s="29" t="s">
        <v>106</v>
      </c>
      <c r="F42" s="30" t="s">
        <v>30</v>
      </c>
      <c r="G42" s="31">
        <v>2.0</v>
      </c>
    </row>
    <row r="43" ht="27.75" customHeight="1">
      <c r="B43" s="26">
        <v>38.0</v>
      </c>
      <c r="C43" s="27" t="s">
        <v>23</v>
      </c>
      <c r="D43" s="28" t="s">
        <v>107</v>
      </c>
      <c r="E43" s="29" t="s">
        <v>108</v>
      </c>
      <c r="F43" s="30" t="s">
        <v>30</v>
      </c>
      <c r="G43" s="31">
        <v>2.0</v>
      </c>
    </row>
    <row r="44" ht="27.75" customHeight="1">
      <c r="B44" s="26">
        <v>39.0</v>
      </c>
      <c r="C44" s="27" t="s">
        <v>24</v>
      </c>
      <c r="D44" s="28" t="s">
        <v>109</v>
      </c>
      <c r="E44" s="29" t="s">
        <v>110</v>
      </c>
      <c r="F44" s="32" t="s">
        <v>36</v>
      </c>
      <c r="G44" s="31">
        <v>1.0</v>
      </c>
    </row>
    <row r="45" ht="27.75" customHeight="1">
      <c r="B45" s="26">
        <v>40.0</v>
      </c>
      <c r="C45" s="27" t="s">
        <v>24</v>
      </c>
      <c r="D45" s="28" t="s">
        <v>111</v>
      </c>
      <c r="E45" s="29" t="s">
        <v>112</v>
      </c>
      <c r="F45" s="32" t="s">
        <v>36</v>
      </c>
      <c r="G45" s="31">
        <v>1.0</v>
      </c>
    </row>
    <row r="46" ht="27.75" customHeight="1">
      <c r="B46" s="26">
        <v>41.0</v>
      </c>
      <c r="C46" s="27" t="s">
        <v>24</v>
      </c>
      <c r="D46" s="28" t="s">
        <v>113</v>
      </c>
      <c r="E46" s="29" t="s">
        <v>114</v>
      </c>
      <c r="F46" s="32" t="s">
        <v>36</v>
      </c>
      <c r="G46" s="31">
        <v>1.0</v>
      </c>
    </row>
    <row r="47" ht="27.75" customHeight="1">
      <c r="B47" s="26">
        <v>42.0</v>
      </c>
      <c r="C47" s="27" t="s">
        <v>24</v>
      </c>
      <c r="D47" s="28" t="s">
        <v>115</v>
      </c>
      <c r="E47" s="29" t="s">
        <v>116</v>
      </c>
      <c r="F47" s="32" t="s">
        <v>36</v>
      </c>
      <c r="G47" s="31">
        <v>1.0</v>
      </c>
    </row>
    <row r="48" ht="27.75" customHeight="1">
      <c r="B48" s="26">
        <v>43.0</v>
      </c>
      <c r="C48" s="27" t="s">
        <v>24</v>
      </c>
      <c r="D48" s="28" t="s">
        <v>117</v>
      </c>
      <c r="E48" s="29" t="s">
        <v>118</v>
      </c>
      <c r="F48" s="32" t="s">
        <v>36</v>
      </c>
      <c r="G48" s="31">
        <v>1.0</v>
      </c>
    </row>
    <row r="49" ht="15.75" customHeight="1">
      <c r="B49" s="24"/>
    </row>
    <row r="50" ht="18.0" customHeight="1">
      <c r="B50" s="33" t="s">
        <v>119</v>
      </c>
    </row>
    <row r="51" ht="15.75" customHeight="1">
      <c r="B51" s="24"/>
    </row>
    <row r="52" ht="15.75" customHeight="1">
      <c r="B52" s="24"/>
    </row>
    <row r="53" ht="15.75" customHeight="1">
      <c r="B53" s="24"/>
    </row>
    <row r="54" ht="15.75" customHeight="1">
      <c r="B54" s="24"/>
    </row>
    <row r="55" ht="15.75" customHeight="1">
      <c r="B55" s="24"/>
    </row>
    <row r="56" ht="15.75" customHeight="1">
      <c r="B56" s="24"/>
    </row>
    <row r="57" ht="15.75" customHeight="1">
      <c r="B57" s="24"/>
    </row>
    <row r="58" ht="15.75" customHeight="1">
      <c r="B58" s="24"/>
    </row>
    <row r="59" ht="15.75" customHeight="1">
      <c r="B59" s="24"/>
    </row>
    <row r="60" ht="15.75" customHeight="1">
      <c r="B60" s="24"/>
    </row>
    <row r="61" ht="15.75" customHeight="1">
      <c r="B61" s="24"/>
    </row>
    <row r="62" ht="15.75" customHeight="1">
      <c r="B62" s="24"/>
    </row>
    <row r="63" ht="15.75" customHeight="1">
      <c r="B63" s="24"/>
    </row>
    <row r="64" ht="15.75" customHeight="1">
      <c r="B64" s="24"/>
    </row>
    <row r="65" ht="15.75" customHeight="1">
      <c r="B65" s="24"/>
    </row>
    <row r="66" ht="15.75" customHeight="1">
      <c r="B66" s="24"/>
    </row>
    <row r="67" ht="15.75" customHeight="1">
      <c r="B67" s="24"/>
    </row>
    <row r="68" ht="15.75" customHeight="1">
      <c r="B68" s="24"/>
    </row>
    <row r="69" ht="15.75" customHeight="1">
      <c r="B69" s="24"/>
    </row>
    <row r="70" ht="15.75" customHeight="1">
      <c r="B70" s="24"/>
    </row>
    <row r="71" ht="15.75" customHeight="1">
      <c r="B71" s="24"/>
    </row>
    <row r="72" ht="15.75" customHeight="1">
      <c r="B72" s="24"/>
    </row>
    <row r="73" ht="15.75" customHeight="1">
      <c r="B73" s="24"/>
    </row>
    <row r="74" ht="15.75" customHeight="1">
      <c r="B74" s="24"/>
    </row>
    <row r="75" ht="15.75" customHeight="1">
      <c r="B75" s="24"/>
    </row>
    <row r="76" ht="15.75" customHeight="1">
      <c r="B76" s="24"/>
    </row>
    <row r="77" ht="15.75" customHeight="1">
      <c r="B77" s="24"/>
    </row>
    <row r="78" ht="15.75" customHeight="1">
      <c r="B78" s="24"/>
    </row>
    <row r="79" ht="15.75" customHeight="1">
      <c r="B79" s="24"/>
    </row>
    <row r="80" ht="15.75" customHeight="1">
      <c r="B80" s="24"/>
    </row>
    <row r="81" ht="15.75" customHeight="1">
      <c r="B81" s="24"/>
    </row>
    <row r="82" ht="15.75" customHeight="1">
      <c r="B82" s="24"/>
    </row>
    <row r="83" ht="15.75" customHeight="1">
      <c r="B83" s="24"/>
    </row>
    <row r="84" ht="15.75" customHeight="1">
      <c r="B84" s="24"/>
    </row>
    <row r="85" ht="15.75" customHeight="1">
      <c r="B85" s="24"/>
    </row>
    <row r="86" ht="15.75" customHeight="1">
      <c r="B86" s="24"/>
    </row>
    <row r="87" ht="15.75" customHeight="1">
      <c r="B87" s="24"/>
    </row>
    <row r="88" ht="15.75" customHeight="1">
      <c r="B88" s="24"/>
    </row>
    <row r="89" ht="15.75" customHeight="1">
      <c r="B89" s="24"/>
    </row>
    <row r="90" ht="15.75" customHeight="1">
      <c r="B90" s="24"/>
    </row>
    <row r="91" ht="15.75" customHeight="1">
      <c r="B91" s="24"/>
    </row>
    <row r="92" ht="15.75" customHeight="1">
      <c r="B92" s="24"/>
    </row>
    <row r="93" ht="15.75" customHeight="1">
      <c r="B93" s="24"/>
    </row>
    <row r="94" ht="15.75" customHeight="1">
      <c r="B94" s="24"/>
    </row>
    <row r="95" ht="15.75" customHeight="1">
      <c r="B95" s="24"/>
    </row>
    <row r="96" ht="15.75" customHeight="1">
      <c r="B96" s="24"/>
    </row>
    <row r="97" ht="15.75" customHeight="1">
      <c r="B97" s="24"/>
    </row>
    <row r="98" ht="15.75" customHeight="1">
      <c r="B98" s="24"/>
    </row>
    <row r="99" ht="15.75" customHeight="1">
      <c r="B99" s="24"/>
    </row>
    <row r="100" ht="15.75" customHeight="1">
      <c r="B100" s="24"/>
    </row>
    <row r="101" ht="15.75" customHeight="1">
      <c r="B101" s="24"/>
    </row>
    <row r="102" ht="15.75" customHeight="1">
      <c r="B102" s="24"/>
    </row>
    <row r="103" ht="15.75" customHeight="1">
      <c r="B103" s="24"/>
    </row>
    <row r="104" ht="15.75" customHeight="1">
      <c r="B104" s="24"/>
    </row>
    <row r="105" ht="15.75" customHeight="1">
      <c r="B105" s="24"/>
    </row>
    <row r="106" ht="15.75" customHeight="1">
      <c r="B106" s="24"/>
    </row>
    <row r="107" ht="15.75" customHeight="1">
      <c r="B107" s="24"/>
    </row>
    <row r="108" ht="15.75" customHeight="1">
      <c r="B108" s="24"/>
    </row>
    <row r="109" ht="15.75" customHeight="1">
      <c r="B109" s="24"/>
    </row>
    <row r="110" ht="15.75" customHeight="1">
      <c r="B110" s="24"/>
    </row>
    <row r="111" ht="15.75" customHeight="1">
      <c r="B111" s="24"/>
    </row>
    <row r="112" ht="15.75" customHeight="1">
      <c r="B112" s="24"/>
    </row>
    <row r="113" ht="15.75" customHeight="1">
      <c r="B113" s="24"/>
    </row>
    <row r="114" ht="15.75" customHeight="1">
      <c r="B114" s="24"/>
    </row>
    <row r="115" ht="15.75" customHeight="1">
      <c r="B115" s="24"/>
    </row>
    <row r="116" ht="15.75" customHeight="1">
      <c r="B116" s="24"/>
    </row>
    <row r="117" ht="15.75" customHeight="1">
      <c r="B117" s="24"/>
    </row>
    <row r="118" ht="15.75" customHeight="1">
      <c r="B118" s="24"/>
    </row>
    <row r="119" ht="15.75" customHeight="1">
      <c r="B119" s="24"/>
    </row>
    <row r="120" ht="15.75" customHeight="1">
      <c r="B120" s="24"/>
    </row>
    <row r="121" ht="15.75" customHeight="1">
      <c r="B121" s="24"/>
    </row>
    <row r="122" ht="15.75" customHeight="1">
      <c r="B122" s="24"/>
    </row>
    <row r="123" ht="15.75" customHeight="1">
      <c r="B123" s="24"/>
    </row>
    <row r="124" ht="15.75" customHeight="1">
      <c r="B124" s="24"/>
    </row>
    <row r="125" ht="15.75" customHeight="1">
      <c r="B125" s="24"/>
    </row>
    <row r="126" ht="15.75" customHeight="1">
      <c r="B126" s="24"/>
    </row>
    <row r="127" ht="15.75" customHeight="1">
      <c r="B127" s="24"/>
    </row>
    <row r="128" ht="15.75" customHeight="1">
      <c r="B128" s="24"/>
    </row>
    <row r="129" ht="15.75" customHeight="1">
      <c r="B129" s="24"/>
    </row>
    <row r="130" ht="15.75" customHeight="1">
      <c r="B130" s="24"/>
    </row>
    <row r="131" ht="15.75" customHeight="1">
      <c r="B131" s="24"/>
    </row>
    <row r="132" ht="15.75" customHeight="1">
      <c r="B132" s="24"/>
    </row>
    <row r="133" ht="15.75" customHeight="1">
      <c r="B133" s="24"/>
    </row>
    <row r="134" ht="15.75" customHeight="1">
      <c r="B134" s="24"/>
    </row>
    <row r="135" ht="15.75" customHeight="1">
      <c r="B135" s="24"/>
    </row>
    <row r="136" ht="15.75" customHeight="1">
      <c r="B136" s="24"/>
    </row>
    <row r="137" ht="15.75" customHeight="1">
      <c r="B137" s="24"/>
    </row>
    <row r="138" ht="15.75" customHeight="1">
      <c r="B138" s="24"/>
    </row>
    <row r="139" ht="15.75" customHeight="1">
      <c r="B139" s="24"/>
    </row>
    <row r="140" ht="15.75" customHeight="1">
      <c r="B140" s="24"/>
    </row>
    <row r="141" ht="15.75" customHeight="1">
      <c r="B141" s="24"/>
    </row>
    <row r="142" ht="15.75" customHeight="1">
      <c r="B142" s="24"/>
    </row>
    <row r="143" ht="15.75" customHeight="1">
      <c r="B143" s="24"/>
    </row>
    <row r="144" ht="15.75" customHeight="1">
      <c r="B144" s="24"/>
    </row>
    <row r="145" ht="15.75" customHeight="1">
      <c r="B145" s="24"/>
    </row>
    <row r="146" ht="15.75" customHeight="1">
      <c r="B146" s="24"/>
    </row>
    <row r="147" ht="15.75" customHeight="1">
      <c r="B147" s="24"/>
    </row>
    <row r="148" ht="15.75" customHeight="1">
      <c r="B148" s="24"/>
    </row>
    <row r="149" ht="15.75" customHeight="1">
      <c r="B149" s="24"/>
    </row>
    <row r="150" ht="15.75" customHeight="1">
      <c r="B150" s="24"/>
    </row>
    <row r="151" ht="15.75" customHeight="1">
      <c r="B151" s="24"/>
    </row>
    <row r="152" ht="15.75" customHeight="1">
      <c r="B152" s="24"/>
    </row>
    <row r="153" ht="15.75" customHeight="1">
      <c r="B153" s="24"/>
    </row>
    <row r="154" ht="15.75" customHeight="1">
      <c r="B154" s="24"/>
    </row>
    <row r="155" ht="15.75" customHeight="1">
      <c r="B155" s="24"/>
    </row>
    <row r="156" ht="15.75" customHeight="1">
      <c r="B156" s="24"/>
    </row>
    <row r="157" ht="15.75" customHeight="1">
      <c r="B157" s="24"/>
    </row>
    <row r="158" ht="15.75" customHeight="1">
      <c r="B158" s="24"/>
    </row>
    <row r="159" ht="15.75" customHeight="1">
      <c r="B159" s="24"/>
    </row>
    <row r="160" ht="15.75" customHeight="1">
      <c r="B160" s="24"/>
    </row>
    <row r="161" ht="15.75" customHeight="1">
      <c r="B161" s="24"/>
    </row>
    <row r="162" ht="15.75" customHeight="1">
      <c r="B162" s="24"/>
    </row>
    <row r="163" ht="15.75" customHeight="1">
      <c r="B163" s="24"/>
    </row>
    <row r="164" ht="15.75" customHeight="1">
      <c r="B164" s="24"/>
    </row>
    <row r="165" ht="15.75" customHeight="1">
      <c r="B165" s="24"/>
    </row>
    <row r="166" ht="15.75" customHeight="1">
      <c r="B166" s="24"/>
    </row>
    <row r="167" ht="15.75" customHeight="1">
      <c r="B167" s="24"/>
    </row>
    <row r="168" ht="15.75" customHeight="1">
      <c r="B168" s="24"/>
    </row>
    <row r="169" ht="15.75" customHeight="1">
      <c r="B169" s="24"/>
    </row>
    <row r="170" ht="15.75" customHeight="1">
      <c r="B170" s="24"/>
    </row>
    <row r="171" ht="15.75" customHeight="1">
      <c r="B171" s="24"/>
    </row>
    <row r="172" ht="15.75" customHeight="1">
      <c r="B172" s="24"/>
    </row>
    <row r="173" ht="15.75" customHeight="1">
      <c r="B173" s="24"/>
    </row>
    <row r="174" ht="15.75" customHeight="1">
      <c r="B174" s="24"/>
    </row>
    <row r="175" ht="15.75" customHeight="1">
      <c r="B175" s="24"/>
    </row>
    <row r="176" ht="15.75" customHeight="1">
      <c r="B176" s="24"/>
    </row>
    <row r="177" ht="15.75" customHeight="1">
      <c r="B177" s="24"/>
    </row>
    <row r="178" ht="15.75" customHeight="1">
      <c r="B178" s="24"/>
    </row>
    <row r="179" ht="15.75" customHeight="1">
      <c r="B179" s="24"/>
    </row>
    <row r="180" ht="15.75" customHeight="1">
      <c r="B180" s="24"/>
    </row>
    <row r="181" ht="15.75" customHeight="1">
      <c r="B181" s="24"/>
    </row>
    <row r="182" ht="15.75" customHeight="1">
      <c r="B182" s="24"/>
    </row>
    <row r="183" ht="15.75" customHeight="1">
      <c r="B183" s="24"/>
    </row>
    <row r="184" ht="15.75" customHeight="1">
      <c r="B184" s="24"/>
    </row>
    <row r="185" ht="15.75" customHeight="1">
      <c r="B185" s="24"/>
    </row>
    <row r="186" ht="15.75" customHeight="1">
      <c r="B186" s="24"/>
    </row>
    <row r="187" ht="15.75" customHeight="1">
      <c r="B187" s="24"/>
    </row>
    <row r="188" ht="15.75" customHeight="1">
      <c r="B188" s="24"/>
    </row>
    <row r="189" ht="15.75" customHeight="1">
      <c r="B189" s="24"/>
    </row>
    <row r="190" ht="15.75" customHeight="1">
      <c r="B190" s="24"/>
    </row>
    <row r="191" ht="15.75" customHeight="1">
      <c r="B191" s="24"/>
    </row>
    <row r="192" ht="15.75" customHeight="1">
      <c r="B192" s="24"/>
    </row>
    <row r="193" ht="15.75" customHeight="1">
      <c r="B193" s="24"/>
    </row>
    <row r="194" ht="15.75" customHeight="1">
      <c r="B194" s="24"/>
    </row>
    <row r="195" ht="15.75" customHeight="1">
      <c r="B195" s="24"/>
    </row>
    <row r="196" ht="15.75" customHeight="1">
      <c r="B196" s="24"/>
    </row>
    <row r="197" ht="15.75" customHeight="1">
      <c r="B197" s="24"/>
    </row>
    <row r="198" ht="15.75" customHeight="1">
      <c r="B198" s="24"/>
    </row>
    <row r="199" ht="15.75" customHeight="1">
      <c r="B199" s="24"/>
    </row>
    <row r="200" ht="15.75" customHeight="1">
      <c r="B200" s="24"/>
    </row>
    <row r="201" ht="15.75" customHeight="1">
      <c r="B201" s="24"/>
    </row>
    <row r="202" ht="15.75" customHeight="1">
      <c r="B202" s="24"/>
    </row>
    <row r="203" ht="15.75" customHeight="1">
      <c r="B203" s="24"/>
    </row>
    <row r="204" ht="15.75" customHeight="1">
      <c r="B204" s="24"/>
    </row>
    <row r="205" ht="15.75" customHeight="1">
      <c r="B205" s="24"/>
    </row>
    <row r="206" ht="15.75" customHeight="1">
      <c r="B206" s="24"/>
    </row>
    <row r="207" ht="15.75" customHeight="1">
      <c r="B207" s="24"/>
    </row>
    <row r="208" ht="15.75" customHeight="1">
      <c r="B208" s="24"/>
    </row>
    <row r="209" ht="15.75" customHeight="1">
      <c r="B209" s="24"/>
    </row>
    <row r="210" ht="15.75" customHeight="1">
      <c r="B210" s="24"/>
    </row>
    <row r="211" ht="15.75" customHeight="1">
      <c r="B211" s="24"/>
    </row>
    <row r="212" ht="15.75" customHeight="1">
      <c r="B212" s="24"/>
    </row>
    <row r="213" ht="15.75" customHeight="1">
      <c r="B213" s="24"/>
    </row>
    <row r="214" ht="15.75" customHeight="1">
      <c r="B214" s="24"/>
    </row>
    <row r="215" ht="15.75" customHeight="1">
      <c r="B215" s="24"/>
    </row>
    <row r="216" ht="15.75" customHeight="1">
      <c r="B216" s="24"/>
    </row>
    <row r="217" ht="15.75" customHeight="1">
      <c r="B217" s="24"/>
    </row>
    <row r="218" ht="15.75" customHeight="1">
      <c r="B218" s="24"/>
    </row>
    <row r="219" ht="15.75" customHeight="1">
      <c r="B219" s="24"/>
    </row>
    <row r="220" ht="15.75" customHeight="1">
      <c r="B220" s="24"/>
    </row>
    <row r="221" ht="15.75" customHeight="1">
      <c r="B221" s="24"/>
    </row>
    <row r="222" ht="15.75" customHeight="1">
      <c r="B222" s="24"/>
    </row>
    <row r="223" ht="15.75" customHeight="1">
      <c r="B223" s="24"/>
    </row>
    <row r="224" ht="15.75" customHeight="1">
      <c r="B224" s="24"/>
    </row>
    <row r="225" ht="15.75" customHeight="1">
      <c r="B225" s="24"/>
    </row>
    <row r="226" ht="15.75" customHeight="1">
      <c r="B226" s="24"/>
    </row>
    <row r="227" ht="15.75" customHeight="1">
      <c r="B227" s="24"/>
    </row>
    <row r="228" ht="15.75" customHeight="1">
      <c r="B228" s="24"/>
    </row>
    <row r="229" ht="15.75" customHeight="1">
      <c r="B229" s="24"/>
    </row>
    <row r="230" ht="15.75" customHeight="1">
      <c r="B230" s="24"/>
    </row>
    <row r="231" ht="15.75" customHeight="1">
      <c r="B231" s="24"/>
    </row>
    <row r="232" ht="15.75" customHeight="1">
      <c r="B232" s="24"/>
    </row>
    <row r="233" ht="15.75" customHeight="1">
      <c r="B233" s="24"/>
    </row>
    <row r="234" ht="15.75" customHeight="1">
      <c r="B234" s="24"/>
    </row>
    <row r="235" ht="15.75" customHeight="1">
      <c r="B235" s="24"/>
    </row>
    <row r="236" ht="15.75" customHeight="1">
      <c r="B236" s="24"/>
    </row>
    <row r="237" ht="15.75" customHeight="1">
      <c r="B237" s="24"/>
    </row>
    <row r="238" ht="15.75" customHeight="1">
      <c r="B238" s="24"/>
    </row>
    <row r="239" ht="15.75" customHeight="1">
      <c r="B239" s="24"/>
    </row>
    <row r="240" ht="15.75" customHeight="1">
      <c r="B240" s="24"/>
    </row>
    <row r="241" ht="15.75" customHeight="1">
      <c r="B241" s="24"/>
    </row>
    <row r="242" ht="15.75" customHeight="1">
      <c r="B242" s="24"/>
    </row>
    <row r="243" ht="15.75" customHeight="1">
      <c r="B243" s="24"/>
    </row>
    <row r="244" ht="15.75" customHeight="1">
      <c r="B244" s="24"/>
    </row>
    <row r="245" ht="15.75" customHeight="1">
      <c r="B245" s="24"/>
    </row>
    <row r="246" ht="15.75" customHeight="1">
      <c r="B246" s="24"/>
    </row>
    <row r="247" ht="15.75" customHeight="1">
      <c r="B247" s="24"/>
    </row>
    <row r="248" ht="15.75" customHeight="1">
      <c r="B248" s="24"/>
    </row>
    <row r="249" ht="15.75" customHeight="1">
      <c r="B249" s="24"/>
    </row>
    <row r="250" ht="15.75" customHeight="1">
      <c r="B250" s="24"/>
    </row>
    <row r="251" ht="15.75" customHeight="1">
      <c r="B251" s="24"/>
    </row>
    <row r="252" ht="15.75" customHeight="1">
      <c r="B252" s="24"/>
    </row>
    <row r="253" ht="15.75" customHeight="1">
      <c r="B253" s="24"/>
    </row>
    <row r="254" ht="15.75" customHeight="1">
      <c r="B254" s="24"/>
    </row>
    <row r="255" ht="15.75" customHeight="1">
      <c r="B255" s="24"/>
    </row>
    <row r="256" ht="15.75" customHeight="1">
      <c r="B256" s="24"/>
    </row>
    <row r="257" ht="15.75" customHeight="1">
      <c r="B257" s="24"/>
    </row>
    <row r="258" ht="15.75" customHeight="1">
      <c r="B258" s="24"/>
    </row>
    <row r="259" ht="15.75" customHeight="1">
      <c r="B259" s="24"/>
    </row>
    <row r="260" ht="15.75" customHeight="1">
      <c r="B260" s="24"/>
    </row>
    <row r="261" ht="15.75" customHeight="1">
      <c r="B261" s="24"/>
    </row>
    <row r="262" ht="15.75" customHeight="1">
      <c r="B262" s="24"/>
    </row>
    <row r="263" ht="15.75" customHeight="1">
      <c r="B263" s="24"/>
    </row>
    <row r="264" ht="15.75" customHeight="1">
      <c r="B264" s="24"/>
    </row>
    <row r="265" ht="15.75" customHeight="1">
      <c r="B265" s="24"/>
    </row>
    <row r="266" ht="15.75" customHeight="1">
      <c r="B266" s="24"/>
    </row>
    <row r="267" ht="15.75" customHeight="1">
      <c r="B267" s="24"/>
    </row>
    <row r="268" ht="15.75" customHeight="1">
      <c r="B268" s="24"/>
    </row>
    <row r="269" ht="15.75" customHeight="1">
      <c r="B269" s="24"/>
    </row>
    <row r="270" ht="15.75" customHeight="1">
      <c r="B270" s="24"/>
    </row>
    <row r="271" ht="15.75" customHeight="1">
      <c r="B271" s="24"/>
    </row>
    <row r="272" ht="15.75" customHeight="1">
      <c r="B272" s="24"/>
    </row>
    <row r="273" ht="15.75" customHeight="1">
      <c r="B273" s="24"/>
    </row>
    <row r="274" ht="15.75" customHeight="1">
      <c r="B274" s="24"/>
    </row>
    <row r="275" ht="15.75" customHeight="1">
      <c r="B275" s="24"/>
    </row>
    <row r="276" ht="15.75" customHeight="1">
      <c r="B276" s="24"/>
    </row>
    <row r="277" ht="15.75" customHeight="1">
      <c r="B277" s="24"/>
    </row>
    <row r="278" ht="15.75" customHeight="1">
      <c r="B278" s="24"/>
    </row>
    <row r="279" ht="15.75" customHeight="1">
      <c r="B279" s="24"/>
    </row>
    <row r="280" ht="15.75" customHeight="1">
      <c r="B280" s="24"/>
    </row>
    <row r="281" ht="15.75" customHeight="1">
      <c r="B281" s="24"/>
    </row>
    <row r="282" ht="15.75" customHeight="1">
      <c r="B282" s="24"/>
    </row>
    <row r="283" ht="15.75" customHeight="1">
      <c r="B283" s="24"/>
    </row>
    <row r="284" ht="15.75" customHeight="1">
      <c r="B284" s="24"/>
    </row>
    <row r="285" ht="15.75" customHeight="1">
      <c r="B285" s="24"/>
    </row>
    <row r="286" ht="15.75" customHeight="1">
      <c r="B286" s="24"/>
    </row>
    <row r="287" ht="15.75" customHeight="1">
      <c r="B287" s="24"/>
    </row>
    <row r="288" ht="15.75" customHeight="1">
      <c r="B288" s="24"/>
    </row>
    <row r="289" ht="15.75" customHeight="1">
      <c r="B289" s="24"/>
    </row>
    <row r="290" ht="15.75" customHeight="1">
      <c r="B290" s="24"/>
    </row>
    <row r="291" ht="15.75" customHeight="1">
      <c r="B291" s="24"/>
    </row>
    <row r="292" ht="15.75" customHeight="1">
      <c r="B292" s="24"/>
    </row>
    <row r="293" ht="15.75" customHeight="1">
      <c r="B293" s="24"/>
    </row>
    <row r="294" ht="15.75" customHeight="1">
      <c r="B294" s="24"/>
    </row>
    <row r="295" ht="15.75" customHeight="1">
      <c r="B295" s="24"/>
    </row>
    <row r="296" ht="15.75" customHeight="1">
      <c r="B296" s="24"/>
    </row>
    <row r="297" ht="15.75" customHeight="1">
      <c r="B297" s="24"/>
    </row>
    <row r="298" ht="15.75" customHeight="1">
      <c r="B298" s="24"/>
    </row>
    <row r="299" ht="15.75" customHeight="1">
      <c r="B299" s="24"/>
    </row>
    <row r="300" ht="15.75" customHeight="1">
      <c r="B300" s="24"/>
    </row>
    <row r="301" ht="15.75" customHeight="1">
      <c r="B301" s="24"/>
    </row>
    <row r="302" ht="15.75" customHeight="1">
      <c r="B302" s="24"/>
    </row>
    <row r="303" ht="15.75" customHeight="1">
      <c r="B303" s="24"/>
    </row>
    <row r="304" ht="15.75" customHeight="1">
      <c r="B304" s="24"/>
    </row>
    <row r="305" ht="15.75" customHeight="1">
      <c r="B305" s="24"/>
    </row>
    <row r="306" ht="15.75" customHeight="1">
      <c r="B306" s="24"/>
    </row>
    <row r="307" ht="15.75" customHeight="1">
      <c r="B307" s="24"/>
    </row>
    <row r="308" ht="15.75" customHeight="1">
      <c r="B308" s="24"/>
    </row>
    <row r="309" ht="15.75" customHeight="1">
      <c r="B309" s="24"/>
    </row>
    <row r="310" ht="15.75" customHeight="1">
      <c r="B310" s="24"/>
    </row>
    <row r="311" ht="15.75" customHeight="1">
      <c r="B311" s="24"/>
    </row>
    <row r="312" ht="15.75" customHeight="1">
      <c r="B312" s="24"/>
    </row>
    <row r="313" ht="15.75" customHeight="1">
      <c r="B313" s="24"/>
    </row>
    <row r="314" ht="15.75" customHeight="1">
      <c r="B314" s="24"/>
    </row>
    <row r="315" ht="15.75" customHeight="1">
      <c r="B315" s="24"/>
    </row>
    <row r="316" ht="15.75" customHeight="1">
      <c r="B316" s="24"/>
    </row>
    <row r="317" ht="15.75" customHeight="1">
      <c r="B317" s="24"/>
    </row>
    <row r="318" ht="15.75" customHeight="1">
      <c r="B318" s="24"/>
    </row>
    <row r="319" ht="15.75" customHeight="1">
      <c r="B319" s="24"/>
    </row>
    <row r="320" ht="15.75" customHeight="1">
      <c r="B320" s="24"/>
    </row>
    <row r="321" ht="15.75" customHeight="1">
      <c r="B321" s="24"/>
    </row>
    <row r="322" ht="15.75" customHeight="1">
      <c r="B322" s="24"/>
    </row>
    <row r="323" ht="15.75" customHeight="1">
      <c r="B323" s="24"/>
    </row>
    <row r="324" ht="15.75" customHeight="1">
      <c r="B324" s="24"/>
    </row>
    <row r="325" ht="15.75" customHeight="1">
      <c r="B325" s="24"/>
    </row>
    <row r="326" ht="15.75" customHeight="1">
      <c r="B326" s="24"/>
    </row>
    <row r="327" ht="15.75" customHeight="1">
      <c r="B327" s="24"/>
    </row>
    <row r="328" ht="15.75" customHeight="1">
      <c r="B328" s="24"/>
    </row>
    <row r="329" ht="15.75" customHeight="1">
      <c r="B329" s="24"/>
    </row>
    <row r="330" ht="15.75" customHeight="1">
      <c r="B330" s="24"/>
    </row>
    <row r="331" ht="15.75" customHeight="1">
      <c r="B331" s="24"/>
    </row>
    <row r="332" ht="15.75" customHeight="1">
      <c r="B332" s="24"/>
    </row>
    <row r="333" ht="15.75" customHeight="1">
      <c r="B333" s="24"/>
    </row>
    <row r="334" ht="15.75" customHeight="1">
      <c r="B334" s="24"/>
    </row>
    <row r="335" ht="15.75" customHeight="1">
      <c r="B335" s="24"/>
    </row>
    <row r="336" ht="15.75" customHeight="1">
      <c r="B336" s="24"/>
    </row>
    <row r="337" ht="15.75" customHeight="1">
      <c r="B337" s="24"/>
    </row>
    <row r="338" ht="15.75" customHeight="1">
      <c r="B338" s="24"/>
    </row>
    <row r="339" ht="15.75" customHeight="1">
      <c r="B339" s="24"/>
    </row>
    <row r="340" ht="15.75" customHeight="1">
      <c r="B340" s="24"/>
    </row>
    <row r="341" ht="15.75" customHeight="1">
      <c r="B341" s="24"/>
    </row>
    <row r="342" ht="15.75" customHeight="1">
      <c r="B342" s="24"/>
    </row>
    <row r="343" ht="15.75" customHeight="1">
      <c r="B343" s="24"/>
    </row>
    <row r="344" ht="15.75" customHeight="1">
      <c r="B344" s="24"/>
    </row>
    <row r="345" ht="15.75" customHeight="1">
      <c r="B345" s="24"/>
    </row>
    <row r="346" ht="15.75" customHeight="1">
      <c r="B346" s="24"/>
    </row>
    <row r="347" ht="15.75" customHeight="1">
      <c r="B347" s="24"/>
    </row>
    <row r="348" ht="15.75" customHeight="1">
      <c r="B348" s="24"/>
    </row>
    <row r="349" ht="15.75" customHeight="1">
      <c r="B349" s="24"/>
    </row>
    <row r="350" ht="15.75" customHeight="1">
      <c r="B350" s="24"/>
    </row>
    <row r="351" ht="15.75" customHeight="1">
      <c r="B351" s="24"/>
    </row>
    <row r="352" ht="15.75" customHeight="1">
      <c r="B352" s="24"/>
    </row>
    <row r="353" ht="15.75" customHeight="1">
      <c r="B353" s="24"/>
    </row>
    <row r="354" ht="15.75" customHeight="1">
      <c r="B354" s="24"/>
    </row>
    <row r="355" ht="15.75" customHeight="1">
      <c r="B355" s="24"/>
    </row>
    <row r="356" ht="15.75" customHeight="1">
      <c r="B356" s="24"/>
    </row>
    <row r="357" ht="15.75" customHeight="1">
      <c r="B357" s="24"/>
    </row>
    <row r="358" ht="15.75" customHeight="1">
      <c r="B358" s="24"/>
    </row>
    <row r="359" ht="15.75" customHeight="1">
      <c r="B359" s="24"/>
    </row>
    <row r="360" ht="15.75" customHeight="1">
      <c r="B360" s="24"/>
    </row>
    <row r="361" ht="15.75" customHeight="1">
      <c r="B361" s="24"/>
    </row>
    <row r="362" ht="15.75" customHeight="1">
      <c r="B362" s="24"/>
    </row>
    <row r="363" ht="15.75" customHeight="1">
      <c r="B363" s="24"/>
    </row>
    <row r="364" ht="15.75" customHeight="1">
      <c r="B364" s="24"/>
    </row>
    <row r="365" ht="15.75" customHeight="1">
      <c r="B365" s="24"/>
    </row>
    <row r="366" ht="15.75" customHeight="1">
      <c r="B366" s="24"/>
    </row>
    <row r="367" ht="15.75" customHeight="1">
      <c r="B367" s="24"/>
    </row>
    <row r="368" ht="15.75" customHeight="1">
      <c r="B368" s="24"/>
    </row>
    <row r="369" ht="15.75" customHeight="1">
      <c r="B369" s="24"/>
    </row>
    <row r="370" ht="15.75" customHeight="1">
      <c r="B370" s="24"/>
    </row>
    <row r="371" ht="15.75" customHeight="1">
      <c r="B371" s="24"/>
    </row>
    <row r="372" ht="15.75" customHeight="1">
      <c r="B372" s="24"/>
    </row>
    <row r="373" ht="15.75" customHeight="1">
      <c r="B373" s="24"/>
    </row>
    <row r="374" ht="15.75" customHeight="1">
      <c r="B374" s="24"/>
    </row>
    <row r="375" ht="15.75" customHeight="1">
      <c r="B375" s="24"/>
    </row>
    <row r="376" ht="15.75" customHeight="1">
      <c r="B376" s="24"/>
    </row>
    <row r="377" ht="15.75" customHeight="1">
      <c r="B377" s="24"/>
    </row>
    <row r="378" ht="15.75" customHeight="1">
      <c r="B378" s="24"/>
    </row>
    <row r="379" ht="15.75" customHeight="1">
      <c r="B379" s="24"/>
    </row>
    <row r="380" ht="15.75" customHeight="1">
      <c r="B380" s="24"/>
    </row>
    <row r="381" ht="15.75" customHeight="1">
      <c r="B381" s="24"/>
    </row>
    <row r="382" ht="15.75" customHeight="1">
      <c r="B382" s="24"/>
    </row>
    <row r="383" ht="15.75" customHeight="1">
      <c r="B383" s="24"/>
    </row>
    <row r="384" ht="15.75" customHeight="1">
      <c r="B384" s="24"/>
    </row>
    <row r="385" ht="15.75" customHeight="1">
      <c r="B385" s="24"/>
    </row>
    <row r="386" ht="15.75" customHeight="1">
      <c r="B386" s="24"/>
    </row>
    <row r="387" ht="15.75" customHeight="1">
      <c r="B387" s="24"/>
    </row>
    <row r="388" ht="15.75" customHeight="1">
      <c r="B388" s="24"/>
    </row>
    <row r="389" ht="15.75" customHeight="1">
      <c r="B389" s="24"/>
    </row>
    <row r="390" ht="15.75" customHeight="1">
      <c r="B390" s="24"/>
    </row>
    <row r="391" ht="15.75" customHeight="1">
      <c r="B391" s="24"/>
    </row>
    <row r="392" ht="15.75" customHeight="1">
      <c r="B392" s="24"/>
    </row>
    <row r="393" ht="15.75" customHeight="1">
      <c r="B393" s="24"/>
    </row>
    <row r="394" ht="15.75" customHeight="1">
      <c r="B394" s="24"/>
    </row>
    <row r="395" ht="15.75" customHeight="1">
      <c r="B395" s="24"/>
    </row>
    <row r="396" ht="15.75" customHeight="1">
      <c r="B396" s="24"/>
    </row>
    <row r="397" ht="15.75" customHeight="1">
      <c r="B397" s="24"/>
    </row>
    <row r="398" ht="15.75" customHeight="1">
      <c r="B398" s="24"/>
    </row>
    <row r="399" ht="15.75" customHeight="1">
      <c r="B399" s="24"/>
    </row>
    <row r="400" ht="15.75" customHeight="1">
      <c r="B400" s="24"/>
    </row>
    <row r="401" ht="15.75" customHeight="1">
      <c r="B401" s="24"/>
    </row>
    <row r="402" ht="15.75" customHeight="1">
      <c r="B402" s="24"/>
    </row>
    <row r="403" ht="15.75" customHeight="1">
      <c r="B403" s="24"/>
    </row>
    <row r="404" ht="15.75" customHeight="1">
      <c r="B404" s="24"/>
    </row>
    <row r="405" ht="15.75" customHeight="1">
      <c r="B405" s="24"/>
    </row>
    <row r="406" ht="15.75" customHeight="1">
      <c r="B406" s="24"/>
    </row>
    <row r="407" ht="15.75" customHeight="1">
      <c r="B407" s="24"/>
    </row>
    <row r="408" ht="15.75" customHeight="1">
      <c r="B408" s="24"/>
    </row>
    <row r="409" ht="15.75" customHeight="1">
      <c r="B409" s="24"/>
    </row>
    <row r="410" ht="15.75" customHeight="1">
      <c r="B410" s="24"/>
    </row>
    <row r="411" ht="15.75" customHeight="1">
      <c r="B411" s="24"/>
    </row>
    <row r="412" ht="15.75" customHeight="1">
      <c r="B412" s="24"/>
    </row>
    <row r="413" ht="15.75" customHeight="1">
      <c r="B413" s="24"/>
    </row>
    <row r="414" ht="15.75" customHeight="1">
      <c r="B414" s="24"/>
    </row>
    <row r="415" ht="15.75" customHeight="1">
      <c r="B415" s="24"/>
    </row>
    <row r="416" ht="15.75" customHeight="1">
      <c r="B416" s="24"/>
    </row>
    <row r="417" ht="15.75" customHeight="1">
      <c r="B417" s="24"/>
    </row>
    <row r="418" ht="15.75" customHeight="1">
      <c r="B418" s="24"/>
    </row>
    <row r="419" ht="15.75" customHeight="1">
      <c r="B419" s="24"/>
    </row>
    <row r="420" ht="15.75" customHeight="1">
      <c r="B420" s="24"/>
    </row>
    <row r="421" ht="15.75" customHeight="1">
      <c r="B421" s="24"/>
    </row>
    <row r="422" ht="15.75" customHeight="1">
      <c r="B422" s="24"/>
    </row>
    <row r="423" ht="15.75" customHeight="1">
      <c r="B423" s="24"/>
    </row>
    <row r="424" ht="15.75" customHeight="1">
      <c r="B424" s="24"/>
    </row>
    <row r="425" ht="15.75" customHeight="1">
      <c r="B425" s="24"/>
    </row>
    <row r="426" ht="15.75" customHeight="1">
      <c r="B426" s="24"/>
    </row>
    <row r="427" ht="15.75" customHeight="1">
      <c r="B427" s="24"/>
    </row>
    <row r="428" ht="15.75" customHeight="1">
      <c r="B428" s="24"/>
    </row>
    <row r="429" ht="15.75" customHeight="1">
      <c r="B429" s="24"/>
    </row>
    <row r="430" ht="15.75" customHeight="1">
      <c r="B430" s="24"/>
    </row>
    <row r="431" ht="15.75" customHeight="1">
      <c r="B431" s="24"/>
    </row>
    <row r="432" ht="15.75" customHeight="1">
      <c r="B432" s="24"/>
    </row>
    <row r="433" ht="15.75" customHeight="1">
      <c r="B433" s="24"/>
    </row>
    <row r="434" ht="15.75" customHeight="1">
      <c r="B434" s="24"/>
    </row>
    <row r="435" ht="15.75" customHeight="1">
      <c r="B435" s="24"/>
    </row>
    <row r="436" ht="15.75" customHeight="1">
      <c r="B436" s="24"/>
    </row>
    <row r="437" ht="15.75" customHeight="1">
      <c r="B437" s="24"/>
    </row>
    <row r="438" ht="15.75" customHeight="1">
      <c r="B438" s="24"/>
    </row>
    <row r="439" ht="15.75" customHeight="1">
      <c r="B439" s="24"/>
    </row>
    <row r="440" ht="15.75" customHeight="1">
      <c r="B440" s="24"/>
    </row>
    <row r="441" ht="15.75" customHeight="1">
      <c r="B441" s="24"/>
    </row>
    <row r="442" ht="15.75" customHeight="1">
      <c r="B442" s="24"/>
    </row>
    <row r="443" ht="15.75" customHeight="1">
      <c r="B443" s="24"/>
    </row>
    <row r="444" ht="15.75" customHeight="1">
      <c r="B444" s="24"/>
    </row>
    <row r="445" ht="15.75" customHeight="1">
      <c r="B445" s="24"/>
    </row>
    <row r="446" ht="15.75" customHeight="1">
      <c r="B446" s="24"/>
    </row>
    <row r="447" ht="15.75" customHeight="1">
      <c r="B447" s="24"/>
    </row>
    <row r="448" ht="15.75" customHeight="1">
      <c r="B448" s="24"/>
    </row>
    <row r="449" ht="15.75" customHeight="1">
      <c r="B449" s="24"/>
    </row>
    <row r="450" ht="15.75" customHeight="1">
      <c r="B450" s="24"/>
    </row>
    <row r="451" ht="15.75" customHeight="1">
      <c r="B451" s="24"/>
    </row>
    <row r="452" ht="15.75" customHeight="1">
      <c r="B452" s="24"/>
    </row>
    <row r="453" ht="15.75" customHeight="1">
      <c r="B453" s="24"/>
    </row>
    <row r="454" ht="15.75" customHeight="1">
      <c r="B454" s="24"/>
    </row>
    <row r="455" ht="15.75" customHeight="1">
      <c r="B455" s="24"/>
    </row>
    <row r="456" ht="15.75" customHeight="1">
      <c r="B456" s="24"/>
    </row>
    <row r="457" ht="15.75" customHeight="1">
      <c r="B457" s="24"/>
    </row>
    <row r="458" ht="15.75" customHeight="1">
      <c r="B458" s="24"/>
    </row>
    <row r="459" ht="15.75" customHeight="1">
      <c r="B459" s="24"/>
    </row>
    <row r="460" ht="15.75" customHeight="1">
      <c r="B460" s="24"/>
    </row>
    <row r="461" ht="15.75" customHeight="1">
      <c r="B461" s="24"/>
    </row>
    <row r="462" ht="15.75" customHeight="1">
      <c r="B462" s="24"/>
    </row>
    <row r="463" ht="15.75" customHeight="1">
      <c r="B463" s="24"/>
    </row>
    <row r="464" ht="15.75" customHeight="1">
      <c r="B464" s="24"/>
    </row>
    <row r="465" ht="15.75" customHeight="1">
      <c r="B465" s="24"/>
    </row>
    <row r="466" ht="15.75" customHeight="1">
      <c r="B466" s="24"/>
    </row>
    <row r="467" ht="15.75" customHeight="1">
      <c r="B467" s="24"/>
    </row>
    <row r="468" ht="15.75" customHeight="1">
      <c r="B468" s="24"/>
    </row>
    <row r="469" ht="15.75" customHeight="1">
      <c r="B469" s="24"/>
    </row>
    <row r="470" ht="15.75" customHeight="1">
      <c r="B470" s="24"/>
    </row>
    <row r="471" ht="15.75" customHeight="1">
      <c r="B471" s="24"/>
    </row>
    <row r="472" ht="15.75" customHeight="1">
      <c r="B472" s="24"/>
    </row>
    <row r="473" ht="15.75" customHeight="1">
      <c r="B473" s="24"/>
    </row>
    <row r="474" ht="15.75" customHeight="1">
      <c r="B474" s="24"/>
    </row>
    <row r="475" ht="15.75" customHeight="1">
      <c r="B475" s="24"/>
    </row>
    <row r="476" ht="15.75" customHeight="1">
      <c r="B476" s="24"/>
    </row>
    <row r="477" ht="15.75" customHeight="1">
      <c r="B477" s="24"/>
    </row>
    <row r="478" ht="15.75" customHeight="1">
      <c r="B478" s="24"/>
    </row>
    <row r="479" ht="15.75" customHeight="1">
      <c r="B479" s="24"/>
    </row>
    <row r="480" ht="15.75" customHeight="1">
      <c r="B480" s="24"/>
    </row>
    <row r="481" ht="15.75" customHeight="1">
      <c r="B481" s="24"/>
    </row>
    <row r="482" ht="15.75" customHeight="1">
      <c r="B482" s="24"/>
    </row>
    <row r="483" ht="15.75" customHeight="1">
      <c r="B483" s="24"/>
    </row>
    <row r="484" ht="15.75" customHeight="1">
      <c r="B484" s="24"/>
    </row>
    <row r="485" ht="15.75" customHeight="1">
      <c r="B485" s="24"/>
    </row>
    <row r="486" ht="15.75" customHeight="1">
      <c r="B486" s="24"/>
    </row>
    <row r="487" ht="15.75" customHeight="1">
      <c r="B487" s="24"/>
    </row>
    <row r="488" ht="15.75" customHeight="1">
      <c r="B488" s="24"/>
    </row>
    <row r="489" ht="15.75" customHeight="1">
      <c r="B489" s="24"/>
    </row>
    <row r="490" ht="15.75" customHeight="1">
      <c r="B490" s="24"/>
    </row>
    <row r="491" ht="15.75" customHeight="1">
      <c r="B491" s="24"/>
    </row>
    <row r="492" ht="15.75" customHeight="1">
      <c r="B492" s="24"/>
    </row>
    <row r="493" ht="15.75" customHeight="1">
      <c r="B493" s="24"/>
    </row>
    <row r="494" ht="15.75" customHeight="1">
      <c r="B494" s="24"/>
    </row>
    <row r="495" ht="15.75" customHeight="1">
      <c r="B495" s="24"/>
    </row>
    <row r="496" ht="15.75" customHeight="1">
      <c r="B496" s="24"/>
    </row>
    <row r="497" ht="15.75" customHeight="1">
      <c r="B497" s="24"/>
    </row>
    <row r="498" ht="15.75" customHeight="1">
      <c r="B498" s="24"/>
    </row>
    <row r="499" ht="15.75" customHeight="1">
      <c r="B499" s="24"/>
    </row>
    <row r="500" ht="15.75" customHeight="1">
      <c r="B500" s="24"/>
    </row>
    <row r="501" ht="15.75" customHeight="1">
      <c r="B501" s="24"/>
    </row>
    <row r="502" ht="15.75" customHeight="1">
      <c r="B502" s="24"/>
    </row>
    <row r="503" ht="15.75" customHeight="1">
      <c r="B503" s="24"/>
    </row>
    <row r="504" ht="15.75" customHeight="1">
      <c r="B504" s="24"/>
    </row>
    <row r="505" ht="15.75" customHeight="1">
      <c r="B505" s="24"/>
    </row>
    <row r="506" ht="15.75" customHeight="1">
      <c r="B506" s="24"/>
    </row>
    <row r="507" ht="15.75" customHeight="1">
      <c r="B507" s="24"/>
    </row>
    <row r="508" ht="15.75" customHeight="1">
      <c r="B508" s="24"/>
    </row>
    <row r="509" ht="15.75" customHeight="1">
      <c r="B509" s="24"/>
    </row>
    <row r="510" ht="15.75" customHeight="1">
      <c r="B510" s="24"/>
    </row>
    <row r="511" ht="15.75" customHeight="1">
      <c r="B511" s="24"/>
    </row>
    <row r="512" ht="15.75" customHeight="1">
      <c r="B512" s="24"/>
    </row>
    <row r="513" ht="15.75" customHeight="1">
      <c r="B513" s="24"/>
    </row>
    <row r="514" ht="15.75" customHeight="1">
      <c r="B514" s="24"/>
    </row>
    <row r="515" ht="15.75" customHeight="1">
      <c r="B515" s="24"/>
    </row>
    <row r="516" ht="15.75" customHeight="1">
      <c r="B516" s="24"/>
    </row>
    <row r="517" ht="15.75" customHeight="1">
      <c r="B517" s="24"/>
    </row>
    <row r="518" ht="15.75" customHeight="1">
      <c r="B518" s="24"/>
    </row>
    <row r="519" ht="15.75" customHeight="1">
      <c r="B519" s="24"/>
    </row>
    <row r="520" ht="15.75" customHeight="1">
      <c r="B520" s="24"/>
    </row>
    <row r="521" ht="15.75" customHeight="1">
      <c r="B521" s="24"/>
    </row>
    <row r="522" ht="15.75" customHeight="1">
      <c r="B522" s="24"/>
    </row>
    <row r="523" ht="15.75" customHeight="1">
      <c r="B523" s="24"/>
    </row>
    <row r="524" ht="15.75" customHeight="1">
      <c r="B524" s="24"/>
    </row>
    <row r="525" ht="15.75" customHeight="1">
      <c r="B525" s="24"/>
    </row>
    <row r="526" ht="15.75" customHeight="1">
      <c r="B526" s="24"/>
    </row>
    <row r="527" ht="15.75" customHeight="1">
      <c r="B527" s="24"/>
    </row>
    <row r="528" ht="15.75" customHeight="1">
      <c r="B528" s="24"/>
    </row>
    <row r="529" ht="15.75" customHeight="1">
      <c r="B529" s="24"/>
    </row>
    <row r="530" ht="15.75" customHeight="1">
      <c r="B530" s="24"/>
    </row>
    <row r="531" ht="15.75" customHeight="1">
      <c r="B531" s="24"/>
    </row>
    <row r="532" ht="15.75" customHeight="1">
      <c r="B532" s="24"/>
    </row>
    <row r="533" ht="15.75" customHeight="1">
      <c r="B533" s="24"/>
    </row>
    <row r="534" ht="15.75" customHeight="1">
      <c r="B534" s="24"/>
    </row>
    <row r="535" ht="15.75" customHeight="1">
      <c r="B535" s="24"/>
    </row>
    <row r="536" ht="15.75" customHeight="1">
      <c r="B536" s="24"/>
    </row>
    <row r="537" ht="15.75" customHeight="1">
      <c r="B537" s="24"/>
    </row>
    <row r="538" ht="15.75" customHeight="1">
      <c r="B538" s="24"/>
    </row>
    <row r="539" ht="15.75" customHeight="1">
      <c r="B539" s="24"/>
    </row>
    <row r="540" ht="15.75" customHeight="1">
      <c r="B540" s="24"/>
    </row>
    <row r="541" ht="15.75" customHeight="1">
      <c r="B541" s="24"/>
    </row>
    <row r="542" ht="15.75" customHeight="1">
      <c r="B542" s="24"/>
    </row>
    <row r="543" ht="15.75" customHeight="1">
      <c r="B543" s="24"/>
    </row>
    <row r="544" ht="15.75" customHeight="1">
      <c r="B544" s="24"/>
    </row>
    <row r="545" ht="15.75" customHeight="1">
      <c r="B545" s="24"/>
    </row>
    <row r="546" ht="15.75" customHeight="1">
      <c r="B546" s="24"/>
    </row>
    <row r="547" ht="15.75" customHeight="1">
      <c r="B547" s="24"/>
    </row>
    <row r="548" ht="15.75" customHeight="1">
      <c r="B548" s="24"/>
    </row>
    <row r="549" ht="15.75" customHeight="1">
      <c r="B549" s="24"/>
    </row>
    <row r="550" ht="15.75" customHeight="1">
      <c r="B550" s="24"/>
    </row>
    <row r="551" ht="15.75" customHeight="1">
      <c r="B551" s="24"/>
    </row>
    <row r="552" ht="15.75" customHeight="1">
      <c r="B552" s="24"/>
    </row>
    <row r="553" ht="15.75" customHeight="1">
      <c r="B553" s="24"/>
    </row>
    <row r="554" ht="15.75" customHeight="1">
      <c r="B554" s="24"/>
    </row>
    <row r="555" ht="15.75" customHeight="1">
      <c r="B555" s="24"/>
    </row>
    <row r="556" ht="15.75" customHeight="1">
      <c r="B556" s="24"/>
    </row>
    <row r="557" ht="15.75" customHeight="1">
      <c r="B557" s="24"/>
    </row>
    <row r="558" ht="15.75" customHeight="1">
      <c r="B558" s="24"/>
    </row>
    <row r="559" ht="15.75" customHeight="1">
      <c r="B559" s="24"/>
    </row>
    <row r="560" ht="15.75" customHeight="1">
      <c r="B560" s="24"/>
    </row>
    <row r="561" ht="15.75" customHeight="1">
      <c r="B561" s="24"/>
    </row>
    <row r="562" ht="15.75" customHeight="1">
      <c r="B562" s="24"/>
    </row>
    <row r="563" ht="15.75" customHeight="1">
      <c r="B563" s="24"/>
    </row>
    <row r="564" ht="15.75" customHeight="1">
      <c r="B564" s="24"/>
    </row>
    <row r="565" ht="15.75" customHeight="1">
      <c r="B565" s="24"/>
    </row>
    <row r="566" ht="15.75" customHeight="1">
      <c r="B566" s="24"/>
    </row>
    <row r="567" ht="15.75" customHeight="1">
      <c r="B567" s="24"/>
    </row>
    <row r="568" ht="15.75" customHeight="1">
      <c r="B568" s="24"/>
    </row>
    <row r="569" ht="15.75" customHeight="1">
      <c r="B569" s="24"/>
    </row>
    <row r="570" ht="15.75" customHeight="1">
      <c r="B570" s="24"/>
    </row>
    <row r="571" ht="15.75" customHeight="1">
      <c r="B571" s="24"/>
    </row>
    <row r="572" ht="15.75" customHeight="1">
      <c r="B572" s="24"/>
    </row>
    <row r="573" ht="15.75" customHeight="1">
      <c r="B573" s="24"/>
    </row>
    <row r="574" ht="15.75" customHeight="1">
      <c r="B574" s="24"/>
    </row>
    <row r="575" ht="15.75" customHeight="1">
      <c r="B575" s="24"/>
    </row>
    <row r="576" ht="15.75" customHeight="1">
      <c r="B576" s="24"/>
    </row>
    <row r="577" ht="15.75" customHeight="1">
      <c r="B577" s="24"/>
    </row>
    <row r="578" ht="15.75" customHeight="1">
      <c r="B578" s="24"/>
    </row>
    <row r="579" ht="15.75" customHeight="1">
      <c r="B579" s="24"/>
    </row>
    <row r="580" ht="15.75" customHeight="1">
      <c r="B580" s="24"/>
    </row>
    <row r="581" ht="15.75" customHeight="1">
      <c r="B581" s="24"/>
    </row>
    <row r="582" ht="15.75" customHeight="1">
      <c r="B582" s="24"/>
    </row>
    <row r="583" ht="15.75" customHeight="1">
      <c r="B583" s="24"/>
    </row>
    <row r="584" ht="15.75" customHeight="1">
      <c r="B584" s="24"/>
    </row>
    <row r="585" ht="15.75" customHeight="1">
      <c r="B585" s="24"/>
    </row>
    <row r="586" ht="15.75" customHeight="1">
      <c r="B586" s="24"/>
    </row>
    <row r="587" ht="15.75" customHeight="1">
      <c r="B587" s="24"/>
    </row>
    <row r="588" ht="15.75" customHeight="1">
      <c r="B588" s="24"/>
    </row>
    <row r="589" ht="15.75" customHeight="1">
      <c r="B589" s="24"/>
    </row>
    <row r="590" ht="15.75" customHeight="1">
      <c r="B590" s="24"/>
    </row>
    <row r="591" ht="15.75" customHeight="1">
      <c r="B591" s="24"/>
    </row>
    <row r="592" ht="15.75" customHeight="1">
      <c r="B592" s="24"/>
    </row>
    <row r="593" ht="15.75" customHeight="1">
      <c r="B593" s="24"/>
    </row>
    <row r="594" ht="15.75" customHeight="1">
      <c r="B594" s="24"/>
    </row>
    <row r="595" ht="15.75" customHeight="1">
      <c r="B595" s="24"/>
    </row>
    <row r="596" ht="15.75" customHeight="1">
      <c r="B596" s="24"/>
    </row>
    <row r="597" ht="15.75" customHeight="1">
      <c r="B597" s="24"/>
    </row>
    <row r="598" ht="15.75" customHeight="1">
      <c r="B598" s="24"/>
    </row>
    <row r="599" ht="15.75" customHeight="1">
      <c r="B599" s="24"/>
    </row>
    <row r="600" ht="15.75" customHeight="1">
      <c r="B600" s="24"/>
    </row>
    <row r="601" ht="15.75" customHeight="1">
      <c r="B601" s="24"/>
    </row>
    <row r="602" ht="15.75" customHeight="1">
      <c r="B602" s="24"/>
    </row>
    <row r="603" ht="15.75" customHeight="1">
      <c r="B603" s="24"/>
    </row>
    <row r="604" ht="15.75" customHeight="1">
      <c r="B604" s="24"/>
    </row>
    <row r="605" ht="15.75" customHeight="1">
      <c r="B605" s="24"/>
    </row>
    <row r="606" ht="15.75" customHeight="1">
      <c r="B606" s="24"/>
    </row>
    <row r="607" ht="15.75" customHeight="1">
      <c r="B607" s="24"/>
    </row>
    <row r="608" ht="15.75" customHeight="1">
      <c r="B608" s="24"/>
    </row>
    <row r="609" ht="15.75" customHeight="1">
      <c r="B609" s="24"/>
    </row>
    <row r="610" ht="15.75" customHeight="1">
      <c r="B610" s="24"/>
    </row>
    <row r="611" ht="15.75" customHeight="1">
      <c r="B611" s="24"/>
    </row>
    <row r="612" ht="15.75" customHeight="1">
      <c r="B612" s="24"/>
    </row>
    <row r="613" ht="15.75" customHeight="1">
      <c r="B613" s="24"/>
    </row>
    <row r="614" ht="15.75" customHeight="1">
      <c r="B614" s="24"/>
    </row>
    <row r="615" ht="15.75" customHeight="1">
      <c r="B615" s="24"/>
    </row>
    <row r="616" ht="15.75" customHeight="1">
      <c r="B616" s="24"/>
    </row>
    <row r="617" ht="15.75" customHeight="1">
      <c r="B617" s="24"/>
    </row>
    <row r="618" ht="15.75" customHeight="1">
      <c r="B618" s="24"/>
    </row>
    <row r="619" ht="15.75" customHeight="1">
      <c r="B619" s="24"/>
    </row>
    <row r="620" ht="15.75" customHeight="1">
      <c r="B620" s="24"/>
    </row>
    <row r="621" ht="15.75" customHeight="1">
      <c r="B621" s="24"/>
    </row>
    <row r="622" ht="15.75" customHeight="1">
      <c r="B622" s="24"/>
    </row>
    <row r="623" ht="15.75" customHeight="1">
      <c r="B623" s="24"/>
    </row>
    <row r="624" ht="15.75" customHeight="1">
      <c r="B624" s="24"/>
    </row>
    <row r="625" ht="15.75" customHeight="1">
      <c r="B625" s="24"/>
    </row>
    <row r="626" ht="15.75" customHeight="1">
      <c r="B626" s="24"/>
    </row>
    <row r="627" ht="15.75" customHeight="1">
      <c r="B627" s="24"/>
    </row>
    <row r="628" ht="15.75" customHeight="1">
      <c r="B628" s="24"/>
    </row>
    <row r="629" ht="15.75" customHeight="1">
      <c r="B629" s="24"/>
    </row>
    <row r="630" ht="15.75" customHeight="1">
      <c r="B630" s="24"/>
    </row>
    <row r="631" ht="15.75" customHeight="1">
      <c r="B631" s="24"/>
    </row>
    <row r="632" ht="15.75" customHeight="1">
      <c r="B632" s="24"/>
    </row>
    <row r="633" ht="15.75" customHeight="1">
      <c r="B633" s="24"/>
    </row>
    <row r="634" ht="15.75" customHeight="1">
      <c r="B634" s="24"/>
    </row>
    <row r="635" ht="15.75" customHeight="1">
      <c r="B635" s="24"/>
    </row>
    <row r="636" ht="15.75" customHeight="1">
      <c r="B636" s="24"/>
    </row>
    <row r="637" ht="15.75" customHeight="1">
      <c r="B637" s="24"/>
    </row>
    <row r="638" ht="15.75" customHeight="1">
      <c r="B638" s="24"/>
    </row>
    <row r="639" ht="15.75" customHeight="1">
      <c r="B639" s="24"/>
    </row>
    <row r="640" ht="15.75" customHeight="1">
      <c r="B640" s="24"/>
    </row>
    <row r="641" ht="15.75" customHeight="1">
      <c r="B641" s="24"/>
    </row>
    <row r="642" ht="15.75" customHeight="1">
      <c r="B642" s="24"/>
    </row>
    <row r="643" ht="15.75" customHeight="1">
      <c r="B643" s="24"/>
    </row>
    <row r="644" ht="15.75" customHeight="1">
      <c r="B644" s="24"/>
    </row>
    <row r="645" ht="15.75" customHeight="1">
      <c r="B645" s="24"/>
    </row>
    <row r="646" ht="15.75" customHeight="1">
      <c r="B646" s="24"/>
    </row>
    <row r="647" ht="15.75" customHeight="1">
      <c r="B647" s="24"/>
    </row>
    <row r="648" ht="15.75" customHeight="1">
      <c r="B648" s="24"/>
    </row>
    <row r="649" ht="15.75" customHeight="1">
      <c r="B649" s="24"/>
    </row>
    <row r="650" ht="15.75" customHeight="1">
      <c r="B650" s="24"/>
    </row>
    <row r="651" ht="15.75" customHeight="1">
      <c r="B651" s="24"/>
    </row>
    <row r="652" ht="15.75" customHeight="1">
      <c r="B652" s="24"/>
    </row>
    <row r="653" ht="15.75" customHeight="1">
      <c r="B653" s="24"/>
    </row>
    <row r="654" ht="15.75" customHeight="1">
      <c r="B654" s="24"/>
    </row>
    <row r="655" ht="15.75" customHeight="1">
      <c r="B655" s="24"/>
    </row>
    <row r="656" ht="15.75" customHeight="1">
      <c r="B656" s="24"/>
    </row>
    <row r="657" ht="15.75" customHeight="1">
      <c r="B657" s="24"/>
    </row>
    <row r="658" ht="15.75" customHeight="1">
      <c r="B658" s="24"/>
    </row>
    <row r="659" ht="15.75" customHeight="1">
      <c r="B659" s="24"/>
    </row>
    <row r="660" ht="15.75" customHeight="1">
      <c r="B660" s="24"/>
    </row>
    <row r="661" ht="15.75" customHeight="1">
      <c r="B661" s="24"/>
    </row>
    <row r="662" ht="15.75" customHeight="1">
      <c r="B662" s="24"/>
    </row>
    <row r="663" ht="15.75" customHeight="1">
      <c r="B663" s="24"/>
    </row>
    <row r="664" ht="15.75" customHeight="1">
      <c r="B664" s="24"/>
    </row>
    <row r="665" ht="15.75" customHeight="1">
      <c r="B665" s="24"/>
    </row>
    <row r="666" ht="15.75" customHeight="1">
      <c r="B666" s="24"/>
    </row>
    <row r="667" ht="15.75" customHeight="1">
      <c r="B667" s="24"/>
    </row>
    <row r="668" ht="15.75" customHeight="1">
      <c r="B668" s="24"/>
    </row>
    <row r="669" ht="15.75" customHeight="1">
      <c r="B669" s="24"/>
    </row>
    <row r="670" ht="15.75" customHeight="1">
      <c r="B670" s="24"/>
    </row>
    <row r="671" ht="15.75" customHeight="1">
      <c r="B671" s="24"/>
    </row>
    <row r="672" ht="15.75" customHeight="1">
      <c r="B672" s="24"/>
    </row>
    <row r="673" ht="15.75" customHeight="1">
      <c r="B673" s="24"/>
    </row>
    <row r="674" ht="15.75" customHeight="1">
      <c r="B674" s="24"/>
    </row>
    <row r="675" ht="15.75" customHeight="1">
      <c r="B675" s="24"/>
    </row>
    <row r="676" ht="15.75" customHeight="1">
      <c r="B676" s="24"/>
    </row>
    <row r="677" ht="15.75" customHeight="1">
      <c r="B677" s="24"/>
    </row>
    <row r="678" ht="15.75" customHeight="1">
      <c r="B678" s="24"/>
    </row>
    <row r="679" ht="15.75" customHeight="1">
      <c r="B679" s="24"/>
    </row>
    <row r="680" ht="15.75" customHeight="1">
      <c r="B680" s="24"/>
    </row>
    <row r="681" ht="15.75" customHeight="1">
      <c r="B681" s="24"/>
    </row>
    <row r="682" ht="15.75" customHeight="1">
      <c r="B682" s="24"/>
    </row>
    <row r="683" ht="15.75" customHeight="1">
      <c r="B683" s="24"/>
    </row>
    <row r="684" ht="15.75" customHeight="1">
      <c r="B684" s="24"/>
    </row>
    <row r="685" ht="15.75" customHeight="1">
      <c r="B685" s="24"/>
    </row>
    <row r="686" ht="15.75" customHeight="1">
      <c r="B686" s="24"/>
    </row>
    <row r="687" ht="15.75" customHeight="1">
      <c r="B687" s="24"/>
    </row>
    <row r="688" ht="15.75" customHeight="1">
      <c r="B688" s="24"/>
    </row>
    <row r="689" ht="15.75" customHeight="1">
      <c r="B689" s="24"/>
    </row>
    <row r="690" ht="15.75" customHeight="1">
      <c r="B690" s="24"/>
    </row>
    <row r="691" ht="15.75" customHeight="1">
      <c r="B691" s="24"/>
    </row>
    <row r="692" ht="15.75" customHeight="1">
      <c r="B692" s="24"/>
    </row>
    <row r="693" ht="15.75" customHeight="1">
      <c r="B693" s="24"/>
    </row>
    <row r="694" ht="15.75" customHeight="1">
      <c r="B694" s="24"/>
    </row>
    <row r="695" ht="15.75" customHeight="1">
      <c r="B695" s="24"/>
    </row>
    <row r="696" ht="15.75" customHeight="1">
      <c r="B696" s="24"/>
    </row>
    <row r="697" ht="15.75" customHeight="1">
      <c r="B697" s="24"/>
    </row>
    <row r="698" ht="15.75" customHeight="1">
      <c r="B698" s="24"/>
    </row>
    <row r="699" ht="15.75" customHeight="1">
      <c r="B699" s="24"/>
    </row>
    <row r="700" ht="15.75" customHeight="1">
      <c r="B700" s="24"/>
    </row>
    <row r="701" ht="15.75" customHeight="1">
      <c r="B701" s="24"/>
    </row>
    <row r="702" ht="15.75" customHeight="1">
      <c r="B702" s="24"/>
    </row>
    <row r="703" ht="15.75" customHeight="1">
      <c r="B703" s="24"/>
    </row>
    <row r="704" ht="15.75" customHeight="1">
      <c r="B704" s="24"/>
    </row>
    <row r="705" ht="15.75" customHeight="1">
      <c r="B705" s="24"/>
    </row>
    <row r="706" ht="15.75" customHeight="1">
      <c r="B706" s="24"/>
    </row>
    <row r="707" ht="15.75" customHeight="1">
      <c r="B707" s="24"/>
    </row>
    <row r="708" ht="15.75" customHeight="1">
      <c r="B708" s="24"/>
    </row>
    <row r="709" ht="15.75" customHeight="1">
      <c r="B709" s="24"/>
    </row>
    <row r="710" ht="15.75" customHeight="1">
      <c r="B710" s="24"/>
    </row>
    <row r="711" ht="15.75" customHeight="1">
      <c r="B711" s="24"/>
    </row>
    <row r="712" ht="15.75" customHeight="1">
      <c r="B712" s="24"/>
    </row>
    <row r="713" ht="15.75" customHeight="1">
      <c r="B713" s="24"/>
    </row>
    <row r="714" ht="15.75" customHeight="1">
      <c r="B714" s="24"/>
    </row>
    <row r="715" ht="15.75" customHeight="1">
      <c r="B715" s="24"/>
    </row>
    <row r="716" ht="15.75" customHeight="1">
      <c r="B716" s="24"/>
    </row>
    <row r="717" ht="15.75" customHeight="1">
      <c r="B717" s="24"/>
    </row>
    <row r="718" ht="15.75" customHeight="1">
      <c r="B718" s="24"/>
    </row>
    <row r="719" ht="15.75" customHeight="1">
      <c r="B719" s="24"/>
    </row>
    <row r="720" ht="15.75" customHeight="1">
      <c r="B720" s="24"/>
    </row>
    <row r="721" ht="15.75" customHeight="1">
      <c r="B721" s="24"/>
    </row>
    <row r="722" ht="15.75" customHeight="1">
      <c r="B722" s="24"/>
    </row>
    <row r="723" ht="15.75" customHeight="1">
      <c r="B723" s="24"/>
    </row>
    <row r="724" ht="15.75" customHeight="1">
      <c r="B724" s="24"/>
    </row>
    <row r="725" ht="15.75" customHeight="1">
      <c r="B725" s="24"/>
    </row>
    <row r="726" ht="15.75" customHeight="1">
      <c r="B726" s="24"/>
    </row>
    <row r="727" ht="15.75" customHeight="1">
      <c r="B727" s="24"/>
    </row>
    <row r="728" ht="15.75" customHeight="1">
      <c r="B728" s="24"/>
    </row>
    <row r="729" ht="15.75" customHeight="1">
      <c r="B729" s="24"/>
    </row>
    <row r="730" ht="15.75" customHeight="1">
      <c r="B730" s="24"/>
    </row>
    <row r="731" ht="15.75" customHeight="1">
      <c r="B731" s="24"/>
    </row>
    <row r="732" ht="15.75" customHeight="1">
      <c r="B732" s="24"/>
    </row>
    <row r="733" ht="15.75" customHeight="1">
      <c r="B733" s="24"/>
    </row>
    <row r="734" ht="15.75" customHeight="1">
      <c r="B734" s="24"/>
    </row>
    <row r="735" ht="15.75" customHeight="1">
      <c r="B735" s="24"/>
    </row>
    <row r="736" ht="15.75" customHeight="1">
      <c r="B736" s="24"/>
    </row>
    <row r="737" ht="15.75" customHeight="1">
      <c r="B737" s="24"/>
    </row>
    <row r="738" ht="15.75" customHeight="1">
      <c r="B738" s="24"/>
    </row>
    <row r="739" ht="15.75" customHeight="1">
      <c r="B739" s="24"/>
    </row>
    <row r="740" ht="15.75" customHeight="1">
      <c r="B740" s="24"/>
    </row>
    <row r="741" ht="15.75" customHeight="1">
      <c r="B741" s="24"/>
    </row>
    <row r="742" ht="15.75" customHeight="1">
      <c r="B742" s="24"/>
    </row>
    <row r="743" ht="15.75" customHeight="1">
      <c r="B743" s="24"/>
    </row>
    <row r="744" ht="15.75" customHeight="1">
      <c r="B744" s="24"/>
    </row>
    <row r="745" ht="15.75" customHeight="1">
      <c r="B745" s="24"/>
    </row>
    <row r="746" ht="15.75" customHeight="1">
      <c r="B746" s="24"/>
    </row>
    <row r="747" ht="15.75" customHeight="1">
      <c r="B747" s="24"/>
    </row>
    <row r="748" ht="15.75" customHeight="1">
      <c r="B748" s="24"/>
    </row>
    <row r="749" ht="15.75" customHeight="1">
      <c r="B749" s="24"/>
    </row>
    <row r="750" ht="15.75" customHeight="1">
      <c r="B750" s="24"/>
    </row>
    <row r="751" ht="15.75" customHeight="1">
      <c r="B751" s="24"/>
    </row>
    <row r="752" ht="15.75" customHeight="1">
      <c r="B752" s="24"/>
    </row>
    <row r="753" ht="15.75" customHeight="1">
      <c r="B753" s="24"/>
    </row>
    <row r="754" ht="15.75" customHeight="1">
      <c r="B754" s="24"/>
    </row>
    <row r="755" ht="15.75" customHeight="1">
      <c r="B755" s="24"/>
    </row>
    <row r="756" ht="15.75" customHeight="1">
      <c r="B756" s="24"/>
    </row>
    <row r="757" ht="15.75" customHeight="1">
      <c r="B757" s="24"/>
    </row>
    <row r="758" ht="15.75" customHeight="1">
      <c r="B758" s="24"/>
    </row>
    <row r="759" ht="15.75" customHeight="1">
      <c r="B759" s="24"/>
    </row>
    <row r="760" ht="15.75" customHeight="1">
      <c r="B760" s="24"/>
    </row>
    <row r="761" ht="15.75" customHeight="1">
      <c r="B761" s="24"/>
    </row>
    <row r="762" ht="15.75" customHeight="1">
      <c r="B762" s="24"/>
    </row>
    <row r="763" ht="15.75" customHeight="1">
      <c r="B763" s="24"/>
    </row>
    <row r="764" ht="15.75" customHeight="1">
      <c r="B764" s="24"/>
    </row>
    <row r="765" ht="15.75" customHeight="1">
      <c r="B765" s="24"/>
    </row>
    <row r="766" ht="15.75" customHeight="1">
      <c r="B766" s="24"/>
    </row>
    <row r="767" ht="15.75" customHeight="1">
      <c r="B767" s="24"/>
    </row>
    <row r="768" ht="15.75" customHeight="1">
      <c r="B768" s="24"/>
    </row>
    <row r="769" ht="15.75" customHeight="1">
      <c r="B769" s="24"/>
    </row>
    <row r="770" ht="15.75" customHeight="1">
      <c r="B770" s="24"/>
    </row>
    <row r="771" ht="15.75" customHeight="1">
      <c r="B771" s="24"/>
    </row>
    <row r="772" ht="15.75" customHeight="1">
      <c r="B772" s="24"/>
    </row>
    <row r="773" ht="15.75" customHeight="1">
      <c r="B773" s="24"/>
    </row>
    <row r="774" ht="15.75" customHeight="1">
      <c r="B774" s="24"/>
    </row>
    <row r="775" ht="15.75" customHeight="1">
      <c r="B775" s="24"/>
    </row>
    <row r="776" ht="15.75" customHeight="1">
      <c r="B776" s="24"/>
    </row>
    <row r="777" ht="15.75" customHeight="1">
      <c r="B777" s="24"/>
    </row>
    <row r="778" ht="15.75" customHeight="1">
      <c r="B778" s="24"/>
    </row>
    <row r="779" ht="15.75" customHeight="1">
      <c r="B779" s="24"/>
    </row>
    <row r="780" ht="15.75" customHeight="1">
      <c r="B780" s="24"/>
    </row>
    <row r="781" ht="15.75" customHeight="1">
      <c r="B781" s="24"/>
    </row>
    <row r="782" ht="15.75" customHeight="1">
      <c r="B782" s="24"/>
    </row>
    <row r="783" ht="15.75" customHeight="1">
      <c r="B783" s="24"/>
    </row>
    <row r="784" ht="15.75" customHeight="1">
      <c r="B784" s="24"/>
    </row>
    <row r="785" ht="15.75" customHeight="1">
      <c r="B785" s="24"/>
    </row>
    <row r="786" ht="15.75" customHeight="1">
      <c r="B786" s="24"/>
    </row>
    <row r="787" ht="15.75" customHeight="1">
      <c r="B787" s="24"/>
    </row>
    <row r="788" ht="15.75" customHeight="1">
      <c r="B788" s="24"/>
    </row>
    <row r="789" ht="15.75" customHeight="1">
      <c r="B789" s="24"/>
    </row>
    <row r="790" ht="15.75" customHeight="1">
      <c r="B790" s="24"/>
    </row>
    <row r="791" ht="15.75" customHeight="1">
      <c r="B791" s="24"/>
    </row>
    <row r="792" ht="15.75" customHeight="1">
      <c r="B792" s="24"/>
    </row>
    <row r="793" ht="15.75" customHeight="1">
      <c r="B793" s="24"/>
    </row>
    <row r="794" ht="15.75" customHeight="1">
      <c r="B794" s="24"/>
    </row>
    <row r="795" ht="15.75" customHeight="1">
      <c r="B795" s="24"/>
    </row>
    <row r="796" ht="15.75" customHeight="1">
      <c r="B796" s="24"/>
    </row>
    <row r="797" ht="15.75" customHeight="1">
      <c r="B797" s="24"/>
    </row>
    <row r="798" ht="15.75" customHeight="1">
      <c r="B798" s="24"/>
    </row>
    <row r="799" ht="15.75" customHeight="1">
      <c r="B799" s="24"/>
    </row>
    <row r="800" ht="15.75" customHeight="1">
      <c r="B800" s="24"/>
    </row>
    <row r="801" ht="15.75" customHeight="1">
      <c r="B801" s="24"/>
    </row>
    <row r="802" ht="15.75" customHeight="1">
      <c r="B802" s="24"/>
    </row>
    <row r="803" ht="15.75" customHeight="1">
      <c r="B803" s="24"/>
    </row>
    <row r="804" ht="15.75" customHeight="1">
      <c r="B804" s="24"/>
    </row>
    <row r="805" ht="15.75" customHeight="1">
      <c r="B805" s="24"/>
    </row>
    <row r="806" ht="15.75" customHeight="1">
      <c r="B806" s="24"/>
    </row>
    <row r="807" ht="15.75" customHeight="1">
      <c r="B807" s="24"/>
    </row>
    <row r="808" ht="15.75" customHeight="1">
      <c r="B808" s="24"/>
    </row>
    <row r="809" ht="15.75" customHeight="1">
      <c r="B809" s="24"/>
    </row>
    <row r="810" ht="15.75" customHeight="1">
      <c r="B810" s="24"/>
    </row>
    <row r="811" ht="15.75" customHeight="1">
      <c r="B811" s="24"/>
    </row>
    <row r="812" ht="15.75" customHeight="1">
      <c r="B812" s="24"/>
    </row>
    <row r="813" ht="15.75" customHeight="1">
      <c r="B813" s="24"/>
    </row>
    <row r="814" ht="15.75" customHeight="1">
      <c r="B814" s="24"/>
    </row>
    <row r="815" ht="15.75" customHeight="1">
      <c r="B815" s="24"/>
    </row>
    <row r="816" ht="15.75" customHeight="1">
      <c r="B816" s="24"/>
    </row>
    <row r="817" ht="15.75" customHeight="1">
      <c r="B817" s="24"/>
    </row>
    <row r="818" ht="15.75" customHeight="1">
      <c r="B818" s="24"/>
    </row>
    <row r="819" ht="15.75" customHeight="1">
      <c r="B819" s="24"/>
    </row>
    <row r="820" ht="15.75" customHeight="1">
      <c r="B820" s="24"/>
    </row>
    <row r="821" ht="15.75" customHeight="1">
      <c r="B821" s="24"/>
    </row>
    <row r="822" ht="15.75" customHeight="1">
      <c r="B822" s="24"/>
    </row>
    <row r="823" ht="15.75" customHeight="1">
      <c r="B823" s="24"/>
    </row>
    <row r="824" ht="15.75" customHeight="1">
      <c r="B824" s="24"/>
    </row>
    <row r="825" ht="15.75" customHeight="1">
      <c r="B825" s="24"/>
    </row>
    <row r="826" ht="15.75" customHeight="1">
      <c r="B826" s="24"/>
    </row>
    <row r="827" ht="15.75" customHeight="1">
      <c r="B827" s="24"/>
    </row>
    <row r="828" ht="15.75" customHeight="1">
      <c r="B828" s="24"/>
    </row>
    <row r="829" ht="15.75" customHeight="1">
      <c r="B829" s="24"/>
    </row>
    <row r="830" ht="15.75" customHeight="1">
      <c r="B830" s="24"/>
    </row>
    <row r="831" ht="15.75" customHeight="1">
      <c r="B831" s="24"/>
    </row>
    <row r="832" ht="15.75" customHeight="1">
      <c r="B832" s="24"/>
    </row>
    <row r="833" ht="15.75" customHeight="1">
      <c r="B833" s="24"/>
    </row>
    <row r="834" ht="15.75" customHeight="1">
      <c r="B834" s="24"/>
    </row>
    <row r="835" ht="15.75" customHeight="1">
      <c r="B835" s="24"/>
    </row>
    <row r="836" ht="15.75" customHeight="1">
      <c r="B836" s="24"/>
    </row>
    <row r="837" ht="15.75" customHeight="1">
      <c r="B837" s="24"/>
    </row>
    <row r="838" ht="15.75" customHeight="1">
      <c r="B838" s="24"/>
    </row>
    <row r="839" ht="15.75" customHeight="1">
      <c r="B839" s="24"/>
    </row>
    <row r="840" ht="15.75" customHeight="1">
      <c r="B840" s="24"/>
    </row>
    <row r="841" ht="15.75" customHeight="1">
      <c r="B841" s="24"/>
    </row>
    <row r="842" ht="15.75" customHeight="1">
      <c r="B842" s="24"/>
    </row>
    <row r="843" ht="15.75" customHeight="1">
      <c r="B843" s="24"/>
    </row>
    <row r="844" ht="15.75" customHeight="1">
      <c r="B844" s="24"/>
    </row>
    <row r="845" ht="15.75" customHeight="1">
      <c r="B845" s="24"/>
    </row>
    <row r="846" ht="15.75" customHeight="1">
      <c r="B846" s="24"/>
    </row>
    <row r="847" ht="15.75" customHeight="1">
      <c r="B847" s="24"/>
    </row>
    <row r="848" ht="15.75" customHeight="1">
      <c r="B848" s="24"/>
    </row>
    <row r="849" ht="15.75" customHeight="1">
      <c r="B849" s="24"/>
    </row>
    <row r="850" ht="15.75" customHeight="1">
      <c r="B850" s="24"/>
    </row>
    <row r="851" ht="15.75" customHeight="1">
      <c r="B851" s="24"/>
    </row>
    <row r="852" ht="15.75" customHeight="1">
      <c r="B852" s="24"/>
    </row>
    <row r="853" ht="15.75" customHeight="1">
      <c r="B853" s="24"/>
    </row>
    <row r="854" ht="15.75" customHeight="1">
      <c r="B854" s="24"/>
    </row>
    <row r="855" ht="15.75" customHeight="1">
      <c r="B855" s="24"/>
    </row>
    <row r="856" ht="15.75" customHeight="1">
      <c r="B856" s="24"/>
    </row>
    <row r="857" ht="15.75" customHeight="1">
      <c r="B857" s="24"/>
    </row>
    <row r="858" ht="15.75" customHeight="1">
      <c r="B858" s="24"/>
    </row>
    <row r="859" ht="15.75" customHeight="1">
      <c r="B859" s="24"/>
    </row>
    <row r="860" ht="15.75" customHeight="1">
      <c r="B860" s="24"/>
    </row>
    <row r="861" ht="15.75" customHeight="1">
      <c r="B861" s="24"/>
    </row>
    <row r="862" ht="15.75" customHeight="1">
      <c r="B862" s="24"/>
    </row>
    <row r="863" ht="15.75" customHeight="1">
      <c r="B863" s="24"/>
    </row>
    <row r="864" ht="15.75" customHeight="1">
      <c r="B864" s="24"/>
    </row>
    <row r="865" ht="15.75" customHeight="1">
      <c r="B865" s="24"/>
    </row>
    <row r="866" ht="15.75" customHeight="1">
      <c r="B866" s="24"/>
    </row>
    <row r="867" ht="15.75" customHeight="1">
      <c r="B867" s="24"/>
    </row>
    <row r="868" ht="15.75" customHeight="1">
      <c r="B868" s="24"/>
    </row>
    <row r="869" ht="15.75" customHeight="1">
      <c r="B869" s="24"/>
    </row>
    <row r="870" ht="15.75" customHeight="1">
      <c r="B870" s="24"/>
    </row>
    <row r="871" ht="15.75" customHeight="1">
      <c r="B871" s="24"/>
    </row>
    <row r="872" ht="15.75" customHeight="1">
      <c r="B872" s="24"/>
    </row>
    <row r="873" ht="15.75" customHeight="1">
      <c r="B873" s="24"/>
    </row>
    <row r="874" ht="15.75" customHeight="1">
      <c r="B874" s="24"/>
    </row>
    <row r="875" ht="15.75" customHeight="1">
      <c r="B875" s="24"/>
    </row>
    <row r="876" ht="15.75" customHeight="1">
      <c r="B876" s="24"/>
    </row>
    <row r="877" ht="15.75" customHeight="1">
      <c r="B877" s="24"/>
    </row>
    <row r="878" ht="15.75" customHeight="1">
      <c r="B878" s="24"/>
    </row>
    <row r="879" ht="15.75" customHeight="1">
      <c r="B879" s="24"/>
    </row>
    <row r="880" ht="15.75" customHeight="1">
      <c r="B880" s="24"/>
    </row>
    <row r="881" ht="15.75" customHeight="1">
      <c r="B881" s="24"/>
    </row>
    <row r="882" ht="15.75" customHeight="1">
      <c r="B882" s="24"/>
    </row>
    <row r="883" ht="15.75" customHeight="1">
      <c r="B883" s="24"/>
    </row>
    <row r="884" ht="15.75" customHeight="1">
      <c r="B884" s="24"/>
    </row>
    <row r="885" ht="15.75" customHeight="1">
      <c r="B885" s="24"/>
    </row>
    <row r="886" ht="15.75" customHeight="1">
      <c r="B886" s="24"/>
    </row>
    <row r="887" ht="15.75" customHeight="1">
      <c r="B887" s="24"/>
    </row>
    <row r="888" ht="15.75" customHeight="1">
      <c r="B888" s="24"/>
    </row>
    <row r="889" ht="15.75" customHeight="1">
      <c r="B889" s="24"/>
    </row>
    <row r="890" ht="15.75" customHeight="1">
      <c r="B890" s="24"/>
    </row>
    <row r="891" ht="15.75" customHeight="1">
      <c r="B891" s="24"/>
    </row>
    <row r="892" ht="15.75" customHeight="1">
      <c r="B892" s="24"/>
    </row>
    <row r="893" ht="15.75" customHeight="1">
      <c r="B893" s="24"/>
    </row>
    <row r="894" ht="15.75" customHeight="1">
      <c r="B894" s="24"/>
    </row>
    <row r="895" ht="15.75" customHeight="1">
      <c r="B895" s="24"/>
    </row>
    <row r="896" ht="15.75" customHeight="1">
      <c r="B896" s="24"/>
    </row>
    <row r="897" ht="15.75" customHeight="1">
      <c r="B897" s="24"/>
    </row>
    <row r="898" ht="15.75" customHeight="1">
      <c r="B898" s="24"/>
    </row>
    <row r="899" ht="15.75" customHeight="1">
      <c r="B899" s="24"/>
    </row>
    <row r="900" ht="15.75" customHeight="1">
      <c r="B900" s="24"/>
    </row>
    <row r="901" ht="15.75" customHeight="1">
      <c r="B901" s="24"/>
    </row>
    <row r="902" ht="15.75" customHeight="1">
      <c r="B902" s="24"/>
    </row>
    <row r="903" ht="15.75" customHeight="1">
      <c r="B903" s="24"/>
    </row>
    <row r="904" ht="15.75" customHeight="1">
      <c r="B904" s="24"/>
    </row>
    <row r="905" ht="15.75" customHeight="1">
      <c r="B905" s="24"/>
    </row>
    <row r="906" ht="15.75" customHeight="1">
      <c r="B906" s="24"/>
    </row>
    <row r="907" ht="15.75" customHeight="1">
      <c r="B907" s="24"/>
    </row>
    <row r="908" ht="15.75" customHeight="1">
      <c r="B908" s="24"/>
    </row>
    <row r="909" ht="15.75" customHeight="1">
      <c r="B909" s="24"/>
    </row>
    <row r="910" ht="15.75" customHeight="1">
      <c r="B910" s="24"/>
    </row>
    <row r="911" ht="15.75" customHeight="1">
      <c r="B911" s="24"/>
    </row>
    <row r="912" ht="15.75" customHeight="1">
      <c r="B912" s="24"/>
    </row>
    <row r="913" ht="15.75" customHeight="1">
      <c r="B913" s="24"/>
    </row>
    <row r="914" ht="15.75" customHeight="1">
      <c r="B914" s="24"/>
    </row>
    <row r="915" ht="15.75" customHeight="1">
      <c r="B915" s="24"/>
    </row>
    <row r="916" ht="15.75" customHeight="1">
      <c r="B916" s="24"/>
    </row>
    <row r="917" ht="15.75" customHeight="1">
      <c r="B917" s="24"/>
    </row>
    <row r="918" ht="15.75" customHeight="1">
      <c r="B918" s="24"/>
    </row>
    <row r="919" ht="15.75" customHeight="1">
      <c r="B919" s="24"/>
    </row>
    <row r="920" ht="15.75" customHeight="1">
      <c r="B920" s="24"/>
    </row>
    <row r="921" ht="15.75" customHeight="1">
      <c r="B921" s="24"/>
    </row>
    <row r="922" ht="15.75" customHeight="1">
      <c r="B922" s="24"/>
    </row>
    <row r="923" ht="15.75" customHeight="1">
      <c r="B923" s="24"/>
    </row>
    <row r="924" ht="15.75" customHeight="1">
      <c r="B924" s="24"/>
    </row>
    <row r="925" ht="15.75" customHeight="1">
      <c r="B925" s="24"/>
    </row>
    <row r="926" ht="15.75" customHeight="1">
      <c r="B926" s="24"/>
    </row>
    <row r="927" ht="15.75" customHeight="1">
      <c r="B927" s="24"/>
    </row>
    <row r="928" ht="15.75" customHeight="1">
      <c r="B928" s="24"/>
    </row>
    <row r="929" ht="15.75" customHeight="1">
      <c r="B929" s="24"/>
    </row>
    <row r="930" ht="15.75" customHeight="1">
      <c r="B930" s="24"/>
    </row>
    <row r="931" ht="15.75" customHeight="1">
      <c r="B931" s="24"/>
    </row>
    <row r="932" ht="15.75" customHeight="1">
      <c r="B932" s="24"/>
    </row>
    <row r="933" ht="15.75" customHeight="1">
      <c r="B933" s="24"/>
    </row>
    <row r="934" ht="15.75" customHeight="1">
      <c r="B934" s="24"/>
    </row>
    <row r="935" ht="15.75" customHeight="1">
      <c r="B935" s="24"/>
    </row>
    <row r="936" ht="15.75" customHeight="1">
      <c r="B936" s="24"/>
    </row>
    <row r="937" ht="15.75" customHeight="1">
      <c r="B937" s="24"/>
    </row>
    <row r="938" ht="15.75" customHeight="1">
      <c r="B938" s="24"/>
    </row>
    <row r="939" ht="15.75" customHeight="1">
      <c r="B939" s="24"/>
    </row>
    <row r="940" ht="15.75" customHeight="1">
      <c r="B940" s="24"/>
    </row>
    <row r="941" ht="15.75" customHeight="1">
      <c r="B941" s="24"/>
    </row>
    <row r="942" ht="15.75" customHeight="1">
      <c r="B942" s="24"/>
    </row>
    <row r="943" ht="15.75" customHeight="1">
      <c r="B943" s="24"/>
    </row>
    <row r="944" ht="15.75" customHeight="1">
      <c r="B944" s="24"/>
    </row>
    <row r="945" ht="15.75" customHeight="1">
      <c r="B945" s="24"/>
    </row>
    <row r="946" ht="15.75" customHeight="1">
      <c r="B946" s="24"/>
    </row>
    <row r="947" ht="15.75" customHeight="1">
      <c r="B947" s="24"/>
    </row>
    <row r="948" ht="15.75" customHeight="1">
      <c r="B948" s="24"/>
    </row>
    <row r="949" ht="15.75" customHeight="1">
      <c r="B949" s="24"/>
    </row>
    <row r="950" ht="15.75" customHeight="1">
      <c r="B950" s="24"/>
    </row>
    <row r="951" ht="15.75" customHeight="1">
      <c r="B951" s="24"/>
    </row>
    <row r="952" ht="15.75" customHeight="1">
      <c r="B952" s="24"/>
    </row>
    <row r="953" ht="15.75" customHeight="1">
      <c r="B953" s="24"/>
    </row>
    <row r="954" ht="15.75" customHeight="1">
      <c r="B954" s="24"/>
    </row>
    <row r="955" ht="15.75" customHeight="1">
      <c r="B955" s="24"/>
    </row>
    <row r="956" ht="15.75" customHeight="1">
      <c r="B956" s="24"/>
    </row>
    <row r="957" ht="15.75" customHeight="1">
      <c r="B957" s="24"/>
    </row>
    <row r="958" ht="15.75" customHeight="1">
      <c r="B958" s="24"/>
    </row>
    <row r="959" ht="15.75" customHeight="1">
      <c r="B959" s="24"/>
    </row>
    <row r="960" ht="15.75" customHeight="1">
      <c r="B960" s="24"/>
    </row>
    <row r="961" ht="15.75" customHeight="1">
      <c r="B961" s="24"/>
    </row>
    <row r="962" ht="15.75" customHeight="1">
      <c r="B962" s="24"/>
    </row>
    <row r="963" ht="15.75" customHeight="1">
      <c r="B963" s="24"/>
    </row>
    <row r="964" ht="15.75" customHeight="1">
      <c r="B964" s="24"/>
    </row>
    <row r="965" ht="15.75" customHeight="1">
      <c r="B965" s="24"/>
    </row>
    <row r="966" ht="15.75" customHeight="1">
      <c r="B966" s="24"/>
    </row>
    <row r="967" ht="15.75" customHeight="1">
      <c r="B967" s="24"/>
    </row>
    <row r="968" ht="15.75" customHeight="1">
      <c r="B968" s="24"/>
    </row>
    <row r="969" ht="15.75" customHeight="1">
      <c r="B969" s="24"/>
    </row>
    <row r="970" ht="15.75" customHeight="1">
      <c r="B970" s="24"/>
    </row>
    <row r="971" ht="15.75" customHeight="1">
      <c r="B971" s="24"/>
    </row>
    <row r="972" ht="15.75" customHeight="1">
      <c r="B972" s="24"/>
    </row>
    <row r="973" ht="15.75" customHeight="1">
      <c r="B973" s="24"/>
    </row>
    <row r="974" ht="15.75" customHeight="1">
      <c r="B974" s="24"/>
    </row>
    <row r="975" ht="15.75" customHeight="1">
      <c r="B975" s="24"/>
    </row>
    <row r="976" ht="15.75" customHeight="1">
      <c r="B976" s="24"/>
    </row>
    <row r="977" ht="15.75" customHeight="1">
      <c r="B977" s="24"/>
    </row>
    <row r="978" ht="15.75" customHeight="1">
      <c r="B978" s="24"/>
    </row>
    <row r="979" ht="15.75" customHeight="1">
      <c r="B979" s="24"/>
    </row>
    <row r="980" ht="15.75" customHeight="1">
      <c r="B980" s="24"/>
    </row>
    <row r="981" ht="15.75" customHeight="1">
      <c r="B981" s="24"/>
    </row>
    <row r="982" ht="15.75" customHeight="1">
      <c r="B982" s="24"/>
    </row>
    <row r="983" ht="15.75" customHeight="1">
      <c r="B983" s="24"/>
    </row>
    <row r="984" ht="15.75" customHeight="1">
      <c r="B984" s="24"/>
    </row>
    <row r="985" ht="15.75" customHeight="1">
      <c r="B985" s="24"/>
    </row>
    <row r="986" ht="15.75" customHeight="1">
      <c r="B986" s="24"/>
    </row>
    <row r="987" ht="15.75" customHeight="1">
      <c r="B987" s="24"/>
    </row>
    <row r="988" ht="15.75" customHeight="1">
      <c r="B988" s="24"/>
    </row>
    <row r="989" ht="15.75" customHeight="1">
      <c r="B989" s="24"/>
    </row>
    <row r="990" ht="15.75" customHeight="1">
      <c r="B990" s="24"/>
    </row>
    <row r="991" ht="15.75" customHeight="1">
      <c r="B991" s="24"/>
    </row>
    <row r="992" ht="15.75" customHeight="1">
      <c r="B992" s="24"/>
    </row>
    <row r="993" ht="15.75" customHeight="1">
      <c r="B993" s="24"/>
    </row>
    <row r="994" ht="15.75" customHeight="1">
      <c r="B994" s="24"/>
    </row>
    <row r="995" ht="15.75" customHeight="1">
      <c r="B995" s="24"/>
    </row>
    <row r="996" ht="15.75" customHeight="1">
      <c r="B996" s="24"/>
    </row>
    <row r="997" ht="15.75" customHeight="1">
      <c r="B997" s="24"/>
    </row>
    <row r="998" ht="15.75" customHeight="1">
      <c r="B998" s="24"/>
    </row>
    <row r="999" ht="15.75" customHeight="1">
      <c r="B999" s="24"/>
    </row>
    <row r="1000" ht="15.75" customHeight="1">
      <c r="B1000" s="24"/>
    </row>
  </sheetData>
  <mergeCells count="3">
    <mergeCell ref="B1:K2"/>
    <mergeCell ref="B3:K3"/>
    <mergeCell ref="B50:G50"/>
  </mergeCells>
  <dataValidations>
    <dataValidation type="list" allowBlank="1" sqref="F6:F48">
      <formula1>"Priority,Core"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4.43" defaultRowHeight="15.0"/>
  <cols>
    <col customWidth="1" min="1" max="1" width="3.0"/>
    <col customWidth="1" min="2" max="2" width="26.43"/>
    <col customWidth="1" min="3" max="3" width="26.0"/>
    <col customWidth="1" min="4" max="4" width="56.57"/>
    <col customWidth="1" min="5" max="5" width="16.14"/>
    <col customWidth="1" min="6" max="6" width="18.0"/>
    <col customWidth="1" min="7" max="7" width="6.14"/>
    <col customWidth="1" min="8" max="8" width="11.43"/>
    <col customWidth="1" min="9" max="9" width="8.29"/>
    <col customWidth="1" min="10" max="10" width="21.43"/>
    <col customWidth="1" min="11" max="11" width="12.0"/>
    <col customWidth="1" min="12" max="12" width="6.0"/>
    <col customWidth="1" min="13" max="26" width="8.71"/>
  </cols>
  <sheetData>
    <row r="1" ht="24.0" customHeight="1">
      <c r="B1" s="2" t="s">
        <v>120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 ht="19.5" customHeight="1">
      <c r="B2" s="5"/>
      <c r="C2" s="6"/>
      <c r="D2" s="6"/>
      <c r="E2" s="6"/>
      <c r="F2" s="6"/>
      <c r="G2" s="6"/>
      <c r="H2" s="6"/>
      <c r="I2" s="6"/>
      <c r="J2" s="6"/>
      <c r="K2" s="6"/>
      <c r="L2" s="7"/>
    </row>
    <row r="3" ht="18.0" customHeight="1">
      <c r="B3" s="8" t="s">
        <v>121</v>
      </c>
      <c r="C3" s="9"/>
      <c r="D3" s="9"/>
      <c r="E3" s="9"/>
      <c r="F3" s="9"/>
      <c r="G3" s="9"/>
      <c r="H3" s="9"/>
      <c r="I3" s="9"/>
      <c r="J3" s="9"/>
      <c r="K3" s="9"/>
      <c r="L3" s="10"/>
    </row>
    <row r="5" ht="19.5" customHeight="1">
      <c r="B5" s="34" t="s">
        <v>122</v>
      </c>
      <c r="D5" s="35"/>
      <c r="F5" s="34" t="s">
        <v>123</v>
      </c>
      <c r="H5" s="35"/>
      <c r="J5" s="11" t="s">
        <v>124</v>
      </c>
      <c r="K5" s="9"/>
      <c r="L5" s="10"/>
    </row>
    <row r="7" ht="19.5" customHeight="1">
      <c r="B7" s="34" t="s">
        <v>125</v>
      </c>
      <c r="D7" s="36"/>
      <c r="F7" s="34" t="s">
        <v>126</v>
      </c>
      <c r="H7" s="35"/>
    </row>
    <row r="9" ht="24.0" customHeight="1">
      <c r="B9" s="37" t="s">
        <v>27</v>
      </c>
      <c r="C9" s="37" t="s">
        <v>10</v>
      </c>
      <c r="D9" s="37" t="s">
        <v>28</v>
      </c>
      <c r="E9" s="37" t="s">
        <v>30</v>
      </c>
      <c r="F9" s="37" t="s">
        <v>31</v>
      </c>
      <c r="G9" s="37" t="s">
        <v>127</v>
      </c>
      <c r="H9" s="37" t="s">
        <v>128</v>
      </c>
      <c r="I9" s="37" t="s">
        <v>129</v>
      </c>
      <c r="J9" s="37" t="s">
        <v>130</v>
      </c>
    </row>
    <row r="10" ht="24.0" customHeight="1">
      <c r="B10" s="38">
        <f>IFERROR('MASTER CHECKLIST'!B6,"")</f>
        <v>1</v>
      </c>
      <c r="C10" s="39" t="str">
        <f>'MASTER CHECKLIST'!C6</f>
        <v>Food Storage &amp; Temperature</v>
      </c>
      <c r="D10" s="28" t="str">
        <f>'MASTER CHECKLIST'!D6</f>
        <v>Raw and ready-to-eat foods separated</v>
      </c>
      <c r="E10" s="40" t="str">
        <f>'MASTER CHECKLIST'!F6</f>
        <v>Priority</v>
      </c>
      <c r="F10" s="40">
        <f>'MASTER CHECKLIST'!G6</f>
        <v>3</v>
      </c>
      <c r="G10" s="41" t="s">
        <v>131</v>
      </c>
      <c r="H10" s="42">
        <f t="shared" ref="H10:H52" si="1">IF(G10="Fail",F10,0)</f>
        <v>0</v>
      </c>
      <c r="I10" s="42" t="str">
        <f t="shared" ref="I10:I52" si="2">IF(G10="Fail","Yes","No")</f>
        <v>No</v>
      </c>
      <c r="J10" s="43"/>
    </row>
    <row r="11" ht="24.0" customHeight="1">
      <c r="B11" s="38">
        <f>IFERROR('MASTER CHECKLIST'!B7,"")</f>
        <v>2</v>
      </c>
      <c r="C11" s="39" t="str">
        <f>'MASTER CHECKLIST'!C7</f>
        <v>Food Storage &amp; Temperature</v>
      </c>
      <c r="D11" s="28" t="str">
        <f>'MASTER CHECKLIST'!D7</f>
        <v>Containers labeled and dated (FIFO)</v>
      </c>
      <c r="E11" s="40" t="str">
        <f>'MASTER CHECKLIST'!F7</f>
        <v>Core</v>
      </c>
      <c r="F11" s="40">
        <f>'MASTER CHECKLIST'!G7</f>
        <v>1</v>
      </c>
      <c r="G11" s="41" t="s">
        <v>131</v>
      </c>
      <c r="H11" s="42">
        <f t="shared" si="1"/>
        <v>0</v>
      </c>
      <c r="I11" s="42" t="str">
        <f t="shared" si="2"/>
        <v>No</v>
      </c>
      <c r="J11" s="43"/>
    </row>
    <row r="12" ht="24.0" customHeight="1">
      <c r="B12" s="38">
        <f>IFERROR('MASTER CHECKLIST'!B8,"")</f>
        <v>3</v>
      </c>
      <c r="C12" s="39" t="str">
        <f>'MASTER CHECKLIST'!C8</f>
        <v>Food Storage &amp; Temperature</v>
      </c>
      <c r="D12" s="28" t="str">
        <f>'MASTER CHECKLIST'!D8</f>
        <v>Food stored ≥6" off floor</v>
      </c>
      <c r="E12" s="40" t="str">
        <f>'MASTER CHECKLIST'!F8</f>
        <v>Core</v>
      </c>
      <c r="F12" s="40">
        <f>'MASTER CHECKLIST'!G8</f>
        <v>1</v>
      </c>
      <c r="G12" s="41" t="s">
        <v>131</v>
      </c>
      <c r="H12" s="42">
        <f t="shared" si="1"/>
        <v>0</v>
      </c>
      <c r="I12" s="42" t="str">
        <f t="shared" si="2"/>
        <v>No</v>
      </c>
      <c r="J12" s="43"/>
    </row>
    <row r="13" ht="24.0" customHeight="1">
      <c r="B13" s="38">
        <f>IFERROR('MASTER CHECKLIST'!B9,"")</f>
        <v>4</v>
      </c>
      <c r="C13" s="39" t="str">
        <f>'MASTER CHECKLIST'!C9</f>
        <v>Food Storage &amp; Temperature</v>
      </c>
      <c r="D13" s="28" t="str">
        <f>'MASTER CHECKLIST'!D9</f>
        <v>Refrigerator temp ≤5°C / 41°F</v>
      </c>
      <c r="E13" s="40" t="str">
        <f>'MASTER CHECKLIST'!F9</f>
        <v>Priority</v>
      </c>
      <c r="F13" s="40">
        <f>'MASTER CHECKLIST'!G9</f>
        <v>3</v>
      </c>
      <c r="G13" s="41" t="s">
        <v>131</v>
      </c>
      <c r="H13" s="42">
        <f t="shared" si="1"/>
        <v>0</v>
      </c>
      <c r="I13" s="42" t="str">
        <f t="shared" si="2"/>
        <v>No</v>
      </c>
      <c r="J13" s="43"/>
    </row>
    <row r="14" ht="24.0" customHeight="1">
      <c r="B14" s="38">
        <f>IFERROR('MASTER CHECKLIST'!B10,"")</f>
        <v>5</v>
      </c>
      <c r="C14" s="39" t="str">
        <f>'MASTER CHECKLIST'!C10</f>
        <v>Food Storage &amp; Temperature</v>
      </c>
      <c r="D14" s="28" t="str">
        <f>'MASTER CHECKLIST'!D10</f>
        <v>Freezer temp ≤-18°C / 0°F</v>
      </c>
      <c r="E14" s="40" t="str">
        <f>'MASTER CHECKLIST'!F10</f>
        <v>Core</v>
      </c>
      <c r="F14" s="40">
        <f>'MASTER CHECKLIST'!G10</f>
        <v>2</v>
      </c>
      <c r="G14" s="41" t="s">
        <v>131</v>
      </c>
      <c r="H14" s="42">
        <f t="shared" si="1"/>
        <v>0</v>
      </c>
      <c r="I14" s="42" t="str">
        <f t="shared" si="2"/>
        <v>No</v>
      </c>
      <c r="J14" s="43"/>
    </row>
    <row r="15" ht="24.0" customHeight="1">
      <c r="B15" s="38">
        <f>IFERROR('MASTER CHECKLIST'!B11,"")</f>
        <v>6</v>
      </c>
      <c r="C15" s="39" t="str">
        <f>'MASTER CHECKLIST'!C11</f>
        <v>Food Storage &amp; Temperature</v>
      </c>
      <c r="D15" s="28" t="str">
        <f>'MASTER CHECKLIST'!D11</f>
        <v>Cooling: 57°C→5°C within 6 hours</v>
      </c>
      <c r="E15" s="40" t="str">
        <f>'MASTER CHECKLIST'!F11</f>
        <v>Priority</v>
      </c>
      <c r="F15" s="40">
        <f>'MASTER CHECKLIST'!G11</f>
        <v>3</v>
      </c>
      <c r="G15" s="41" t="s">
        <v>131</v>
      </c>
      <c r="H15" s="42">
        <f t="shared" si="1"/>
        <v>0</v>
      </c>
      <c r="I15" s="42" t="str">
        <f t="shared" si="2"/>
        <v>No</v>
      </c>
      <c r="J15" s="43"/>
    </row>
    <row r="16" ht="24.0" customHeight="1">
      <c r="B16" s="38">
        <f>IFERROR('MASTER CHECKLIST'!B12,"")</f>
        <v>7</v>
      </c>
      <c r="C16" s="39" t="str">
        <f>'MASTER CHECKLIST'!C12</f>
        <v>Personal Hygiene</v>
      </c>
      <c r="D16" s="28" t="str">
        <f>'MASTER CHECKLIST'!D12</f>
        <v>Handwash sinks stocked (soap, towels, warm water)</v>
      </c>
      <c r="E16" s="40" t="str">
        <f>'MASTER CHECKLIST'!F12</f>
        <v>Priority</v>
      </c>
      <c r="F16" s="40">
        <f>'MASTER CHECKLIST'!G12</f>
        <v>3</v>
      </c>
      <c r="G16" s="41" t="s">
        <v>131</v>
      </c>
      <c r="H16" s="42">
        <f t="shared" si="1"/>
        <v>0</v>
      </c>
      <c r="I16" s="42" t="str">
        <f t="shared" si="2"/>
        <v>No</v>
      </c>
      <c r="J16" s="43"/>
    </row>
    <row r="17" ht="24.0" customHeight="1">
      <c r="B17" s="38">
        <f>IFERROR('MASTER CHECKLIST'!B13,"")</f>
        <v>8</v>
      </c>
      <c r="C17" s="39" t="str">
        <f>'MASTER CHECKLIST'!C13</f>
        <v>Personal Hygiene</v>
      </c>
      <c r="D17" s="28" t="str">
        <f>'MASTER CHECKLIST'!D13</f>
        <v>Staff wash hands at required times</v>
      </c>
      <c r="E17" s="40" t="str">
        <f>'MASTER CHECKLIST'!F13</f>
        <v>Priority</v>
      </c>
      <c r="F17" s="40">
        <f>'MASTER CHECKLIST'!G13</f>
        <v>3</v>
      </c>
      <c r="G17" s="41" t="s">
        <v>131</v>
      </c>
      <c r="H17" s="42">
        <f t="shared" si="1"/>
        <v>0</v>
      </c>
      <c r="I17" s="42" t="str">
        <f t="shared" si="2"/>
        <v>No</v>
      </c>
      <c r="J17" s="43"/>
    </row>
    <row r="18" ht="24.0" customHeight="1">
      <c r="B18" s="38">
        <f>IFERROR('MASTER CHECKLIST'!B14,"")</f>
        <v>9</v>
      </c>
      <c r="C18" s="39" t="str">
        <f>'MASTER CHECKLIST'!C14</f>
        <v>Personal Hygiene</v>
      </c>
      <c r="D18" s="28" t="str">
        <f>'MASTER CHECKLIST'!D14</f>
        <v>Clean uniforms and hair restraints worn</v>
      </c>
      <c r="E18" s="40" t="str">
        <f>'MASTER CHECKLIST'!F14</f>
        <v>Core</v>
      </c>
      <c r="F18" s="40">
        <f>'MASTER CHECKLIST'!G14</f>
        <v>1</v>
      </c>
      <c r="G18" s="41" t="s">
        <v>131</v>
      </c>
      <c r="H18" s="42">
        <f t="shared" si="1"/>
        <v>0</v>
      </c>
      <c r="I18" s="42" t="str">
        <f t="shared" si="2"/>
        <v>No</v>
      </c>
      <c r="J18" s="43"/>
    </row>
    <row r="19" ht="24.0" customHeight="1">
      <c r="B19" s="38">
        <f>IFERROR('MASTER CHECKLIST'!B15,"")</f>
        <v>10</v>
      </c>
      <c r="C19" s="39" t="str">
        <f>'MASTER CHECKLIST'!C15</f>
        <v>Personal Hygiene</v>
      </c>
      <c r="D19" s="28" t="str">
        <f>'MASTER CHECKLIST'!D15</f>
        <v>Gloves used properly / bare-hand contact minimized</v>
      </c>
      <c r="E19" s="40" t="str">
        <f>'MASTER CHECKLIST'!F15</f>
        <v>Priority</v>
      </c>
      <c r="F19" s="40">
        <f>'MASTER CHECKLIST'!G15</f>
        <v>2</v>
      </c>
      <c r="G19" s="41" t="s">
        <v>131</v>
      </c>
      <c r="H19" s="42">
        <f t="shared" si="1"/>
        <v>0</v>
      </c>
      <c r="I19" s="42" t="str">
        <f t="shared" si="2"/>
        <v>No</v>
      </c>
      <c r="J19" s="43"/>
    </row>
    <row r="20" ht="24.0" customHeight="1">
      <c r="B20" s="38">
        <f>IFERROR('MASTER CHECKLIST'!B16,"")</f>
        <v>11</v>
      </c>
      <c r="C20" s="39" t="str">
        <f>'MASTER CHECKLIST'!C16</f>
        <v>Personal Hygiene</v>
      </c>
      <c r="D20" s="28" t="str">
        <f>'MASTER CHECKLIST'!D16</f>
        <v>Sick employee policy enforced</v>
      </c>
      <c r="E20" s="40" t="str">
        <f>'MASTER CHECKLIST'!F16</f>
        <v>Priority</v>
      </c>
      <c r="F20" s="40">
        <f>'MASTER CHECKLIST'!G16</f>
        <v>3</v>
      </c>
      <c r="G20" s="41" t="s">
        <v>131</v>
      </c>
      <c r="H20" s="42">
        <f t="shared" si="1"/>
        <v>0</v>
      </c>
      <c r="I20" s="42" t="str">
        <f t="shared" si="2"/>
        <v>No</v>
      </c>
      <c r="J20" s="43"/>
    </row>
    <row r="21" ht="24.0" customHeight="1">
      <c r="B21" s="38">
        <f>IFERROR('MASTER CHECKLIST'!B17,"")</f>
        <v>12</v>
      </c>
      <c r="C21" s="39" t="str">
        <f>'MASTER CHECKLIST'!C17</f>
        <v>Cross-Contamination Controls</v>
      </c>
      <c r="D21" s="28" t="str">
        <f>'MASTER CHECKLIST'!D17</f>
        <v>Color-coded utensils/boards used or strict cleaning followed</v>
      </c>
      <c r="E21" s="40" t="str">
        <f>'MASTER CHECKLIST'!F17</f>
        <v>Priority</v>
      </c>
      <c r="F21" s="40">
        <f>'MASTER CHECKLIST'!G17</f>
        <v>2</v>
      </c>
      <c r="G21" s="41" t="s">
        <v>131</v>
      </c>
      <c r="H21" s="42">
        <f t="shared" si="1"/>
        <v>0</v>
      </c>
      <c r="I21" s="42" t="str">
        <f t="shared" si="2"/>
        <v>No</v>
      </c>
      <c r="J21" s="43"/>
    </row>
    <row r="22" ht="24.0" customHeight="1">
      <c r="B22" s="38">
        <f>IFERROR('MASTER CHECKLIST'!B18,"")</f>
        <v>13</v>
      </c>
      <c r="C22" s="39" t="str">
        <f>'MASTER CHECKLIST'!C18</f>
        <v>Cross-Contamination Controls</v>
      </c>
      <c r="D22" s="28" t="str">
        <f>'MASTER CHECKLIST'!D18</f>
        <v>No raw meat spillage over other foods</v>
      </c>
      <c r="E22" s="40" t="str">
        <f>'MASTER CHECKLIST'!F18</f>
        <v>Priority</v>
      </c>
      <c r="F22" s="40">
        <f>'MASTER CHECKLIST'!G18</f>
        <v>3</v>
      </c>
      <c r="G22" s="41" t="s">
        <v>131</v>
      </c>
      <c r="H22" s="42">
        <f t="shared" si="1"/>
        <v>0</v>
      </c>
      <c r="I22" s="42" t="str">
        <f t="shared" si="2"/>
        <v>No</v>
      </c>
      <c r="J22" s="43"/>
    </row>
    <row r="23" ht="24.0" customHeight="1">
      <c r="B23" s="38">
        <f>IFERROR('MASTER CHECKLIST'!B19,"")</f>
        <v>14</v>
      </c>
      <c r="C23" s="39" t="str">
        <f>'MASTER CHECKLIST'!C19</f>
        <v>Cross-Contamination Controls</v>
      </c>
      <c r="D23" s="28" t="str">
        <f>'MASTER CHECKLIST'!D19</f>
        <v>Prep surfaces and tools sanitized between uses</v>
      </c>
      <c r="E23" s="40" t="str">
        <f>'MASTER CHECKLIST'!F19</f>
        <v>Priority</v>
      </c>
      <c r="F23" s="40">
        <f>'MASTER CHECKLIST'!G19</f>
        <v>2</v>
      </c>
      <c r="G23" s="41" t="s">
        <v>131</v>
      </c>
      <c r="H23" s="42">
        <f t="shared" si="1"/>
        <v>0</v>
      </c>
      <c r="I23" s="42" t="str">
        <f t="shared" si="2"/>
        <v>No</v>
      </c>
      <c r="J23" s="43"/>
    </row>
    <row r="24" ht="24.0" customHeight="1">
      <c r="B24" s="38">
        <f>IFERROR('MASTER CHECKLIST'!B20,"")</f>
        <v>15</v>
      </c>
      <c r="C24" s="39" t="str">
        <f>'MASTER CHECKLIST'!C20</f>
        <v>Cleaning &amp; Sanitizing</v>
      </c>
      <c r="D24" s="28" t="str">
        <f>'MASTER CHECKLIST'!D20</f>
        <v>3-compartment sink or dishwasher functioning correctly</v>
      </c>
      <c r="E24" s="40" t="str">
        <f>'MASTER CHECKLIST'!F20</f>
        <v>Core</v>
      </c>
      <c r="F24" s="40">
        <f>'MASTER CHECKLIST'!G20</f>
        <v>2</v>
      </c>
      <c r="G24" s="41" t="s">
        <v>131</v>
      </c>
      <c r="H24" s="42">
        <f t="shared" si="1"/>
        <v>0</v>
      </c>
      <c r="I24" s="42" t="str">
        <f t="shared" si="2"/>
        <v>No</v>
      </c>
      <c r="J24" s="43"/>
    </row>
    <row r="25" ht="24.0" customHeight="1">
      <c r="B25" s="38">
        <f>IFERROR('MASTER CHECKLIST'!B21,"")</f>
        <v>16</v>
      </c>
      <c r="C25" s="39" t="str">
        <f>'MASTER CHECKLIST'!C21</f>
        <v>Cleaning &amp; Sanitizing</v>
      </c>
      <c r="D25" s="28" t="str">
        <f>'MASTER CHECKLIST'!D21</f>
        <v>Sanitizer solution at correct concentration</v>
      </c>
      <c r="E25" s="40" t="str">
        <f>'MASTER CHECKLIST'!F21</f>
        <v>Priority</v>
      </c>
      <c r="F25" s="40">
        <f>'MASTER CHECKLIST'!G21</f>
        <v>2</v>
      </c>
      <c r="G25" s="41" t="s">
        <v>131</v>
      </c>
      <c r="H25" s="42">
        <f t="shared" si="1"/>
        <v>0</v>
      </c>
      <c r="I25" s="42" t="str">
        <f t="shared" si="2"/>
        <v>No</v>
      </c>
      <c r="J25" s="43"/>
    </row>
    <row r="26" ht="24.0" customHeight="1">
      <c r="B26" s="38">
        <f>IFERROR('MASTER CHECKLIST'!B22,"")</f>
        <v>17</v>
      </c>
      <c r="C26" s="39" t="str">
        <f>'MASTER CHECKLIST'!C22</f>
        <v>Cleaning &amp; Sanitizing</v>
      </c>
      <c r="D26" s="28" t="str">
        <f>'MASTER CHECKLIST'!D22</f>
        <v>Food-contact surfaces clean to sight and touch</v>
      </c>
      <c r="E26" s="40" t="str">
        <f>'MASTER CHECKLIST'!F22</f>
        <v>Core</v>
      </c>
      <c r="F26" s="40">
        <f>'MASTER CHECKLIST'!G22</f>
        <v>1</v>
      </c>
      <c r="G26" s="41" t="s">
        <v>131</v>
      </c>
      <c r="H26" s="42">
        <f t="shared" si="1"/>
        <v>0</v>
      </c>
      <c r="I26" s="42" t="str">
        <f t="shared" si="2"/>
        <v>No</v>
      </c>
      <c r="J26" s="43"/>
    </row>
    <row r="27" ht="24.0" customHeight="1">
      <c r="B27" s="38">
        <f>IFERROR('MASTER CHECKLIST'!B23,"")</f>
        <v>18</v>
      </c>
      <c r="C27" s="39" t="str">
        <f>'MASTER CHECKLIST'!C23</f>
        <v>Cleaning &amp; Sanitizing</v>
      </c>
      <c r="D27" s="28" t="str">
        <f>'MASTER CHECKLIST'!D23</f>
        <v>Stored utensils covered or inverted</v>
      </c>
      <c r="E27" s="40" t="str">
        <f>'MASTER CHECKLIST'!F23</f>
        <v>Core</v>
      </c>
      <c r="F27" s="40">
        <f>'MASTER CHECKLIST'!G23</f>
        <v>1</v>
      </c>
      <c r="G27" s="41" t="s">
        <v>131</v>
      </c>
      <c r="H27" s="42">
        <f t="shared" si="1"/>
        <v>0</v>
      </c>
      <c r="I27" s="42" t="str">
        <f t="shared" si="2"/>
        <v>No</v>
      </c>
      <c r="J27" s="43"/>
    </row>
    <row r="28" ht="24.0" customHeight="1">
      <c r="B28" s="38">
        <f>IFERROR('MASTER CHECKLIST'!B24,"")</f>
        <v>19</v>
      </c>
      <c r="C28" s="39" t="str">
        <f>'MASTER CHECKLIST'!C24</f>
        <v>Cleaning &amp; Sanitizing</v>
      </c>
      <c r="D28" s="28" t="str">
        <f>'MASTER CHECKLIST'!D24</f>
        <v>Floors, walls, ceilings clean and in good repair</v>
      </c>
      <c r="E28" s="40" t="str">
        <f>'MASTER CHECKLIST'!F24</f>
        <v>Core</v>
      </c>
      <c r="F28" s="40">
        <f>'MASTER CHECKLIST'!G24</f>
        <v>1</v>
      </c>
      <c r="G28" s="41" t="s">
        <v>131</v>
      </c>
      <c r="H28" s="42">
        <f t="shared" si="1"/>
        <v>0</v>
      </c>
      <c r="I28" s="42" t="str">
        <f t="shared" si="2"/>
        <v>No</v>
      </c>
      <c r="J28" s="43"/>
    </row>
    <row r="29" ht="24.0" customHeight="1">
      <c r="B29" s="38">
        <f>IFERROR('MASTER CHECKLIST'!B25,"")</f>
        <v>20</v>
      </c>
      <c r="C29" s="39" t="str">
        <f>'MASTER CHECKLIST'!C25</f>
        <v>Equipment &amp; Utensils</v>
      </c>
      <c r="D29" s="28" t="str">
        <f>'MASTER CHECKLIST'!D25</f>
        <v>Equipment in good repair, easy to clean</v>
      </c>
      <c r="E29" s="40" t="str">
        <f>'MASTER CHECKLIST'!F25</f>
        <v>Core</v>
      </c>
      <c r="F29" s="40">
        <f>'MASTER CHECKLIST'!G25</f>
        <v>1</v>
      </c>
      <c r="G29" s="41" t="s">
        <v>131</v>
      </c>
      <c r="H29" s="42">
        <f t="shared" si="1"/>
        <v>0</v>
      </c>
      <c r="I29" s="42" t="str">
        <f t="shared" si="2"/>
        <v>No</v>
      </c>
      <c r="J29" s="43"/>
    </row>
    <row r="30" ht="24.0" customHeight="1">
      <c r="B30" s="38">
        <f>IFERROR('MASTER CHECKLIST'!B26,"")</f>
        <v>21</v>
      </c>
      <c r="C30" s="39" t="str">
        <f>'MASTER CHECKLIST'!C26</f>
        <v>Equipment &amp; Utensils</v>
      </c>
      <c r="D30" s="28" t="str">
        <f>'MASTER CHECKLIST'!D26</f>
        <v>Thermometers calibrated and available</v>
      </c>
      <c r="E30" s="40" t="str">
        <f>'MASTER CHECKLIST'!F26</f>
        <v>Core</v>
      </c>
      <c r="F30" s="40">
        <f>'MASTER CHECKLIST'!G26</f>
        <v>2</v>
      </c>
      <c r="G30" s="41" t="s">
        <v>131</v>
      </c>
      <c r="H30" s="42">
        <f t="shared" si="1"/>
        <v>0</v>
      </c>
      <c r="I30" s="42" t="str">
        <f t="shared" si="2"/>
        <v>No</v>
      </c>
      <c r="J30" s="43"/>
    </row>
    <row r="31" ht="24.0" customHeight="1">
      <c r="B31" s="38">
        <f>IFERROR('MASTER CHECKLIST'!B27,"")</f>
        <v>22</v>
      </c>
      <c r="C31" s="39" t="str">
        <f>'MASTER CHECKLIST'!C27</f>
        <v>Equipment &amp; Utensils</v>
      </c>
      <c r="D31" s="28" t="str">
        <f>'MASTER CHECKLIST'!D27</f>
        <v>Grease traps and filters maintained</v>
      </c>
      <c r="E31" s="40" t="str">
        <f>'MASTER CHECKLIST'!F27</f>
        <v>Core</v>
      </c>
      <c r="F31" s="40">
        <f>'MASTER CHECKLIST'!G27</f>
        <v>1</v>
      </c>
      <c r="G31" s="41" t="s">
        <v>131</v>
      </c>
      <c r="H31" s="42">
        <f t="shared" si="1"/>
        <v>0</v>
      </c>
      <c r="I31" s="42" t="str">
        <f t="shared" si="2"/>
        <v>No</v>
      </c>
      <c r="J31" s="43"/>
    </row>
    <row r="32" ht="24.0" customHeight="1">
      <c r="B32" s="38">
        <f>IFERROR('MASTER CHECKLIST'!B28,"")</f>
        <v>23</v>
      </c>
      <c r="C32" s="39" t="str">
        <f>'MASTER CHECKLIST'!C28</f>
        <v>Pest Control</v>
      </c>
      <c r="D32" s="28" t="str">
        <f>'MASTER CHECKLIST'!D28</f>
        <v>No droppings, nests, or pest activity observed</v>
      </c>
      <c r="E32" s="40" t="str">
        <f>'MASTER CHECKLIST'!F28</f>
        <v>Priority</v>
      </c>
      <c r="F32" s="40">
        <f>'MASTER CHECKLIST'!G28</f>
        <v>3</v>
      </c>
      <c r="G32" s="41" t="s">
        <v>131</v>
      </c>
      <c r="H32" s="42">
        <f t="shared" si="1"/>
        <v>0</v>
      </c>
      <c r="I32" s="42" t="str">
        <f t="shared" si="2"/>
        <v>No</v>
      </c>
      <c r="J32" s="43"/>
    </row>
    <row r="33" ht="24.0" customHeight="1">
      <c r="B33" s="38">
        <f>IFERROR('MASTER CHECKLIST'!B29,"")</f>
        <v>24</v>
      </c>
      <c r="C33" s="39" t="str">
        <f>'MASTER CHECKLIST'!C29</f>
        <v>Pest Control</v>
      </c>
      <c r="D33" s="28" t="str">
        <f>'MASTER CHECKLIST'!D29</f>
        <v>Entry points screened (vents, doors, gaps)</v>
      </c>
      <c r="E33" s="40" t="str">
        <f>'MASTER CHECKLIST'!F29</f>
        <v>Core</v>
      </c>
      <c r="F33" s="40">
        <f>'MASTER CHECKLIST'!G29</f>
        <v>1</v>
      </c>
      <c r="G33" s="41" t="s">
        <v>131</v>
      </c>
      <c r="H33" s="42">
        <f t="shared" si="1"/>
        <v>0</v>
      </c>
      <c r="I33" s="42" t="str">
        <f t="shared" si="2"/>
        <v>No</v>
      </c>
      <c r="J33" s="43"/>
    </row>
    <row r="34" ht="24.0" customHeight="1">
      <c r="B34" s="38">
        <f>IFERROR('MASTER CHECKLIST'!B30,"")</f>
        <v>25</v>
      </c>
      <c r="C34" s="39" t="str">
        <f>'MASTER CHECKLIST'!C30</f>
        <v>Pest Control</v>
      </c>
      <c r="D34" s="28" t="str">
        <f>'MASTER CHECKLIST'!D30</f>
        <v>Trash containers covered, emptied frequently</v>
      </c>
      <c r="E34" s="40" t="str">
        <f>'MASTER CHECKLIST'!F30</f>
        <v>Core</v>
      </c>
      <c r="F34" s="40">
        <f>'MASTER CHECKLIST'!G30</f>
        <v>1</v>
      </c>
      <c r="G34" s="41" t="s">
        <v>131</v>
      </c>
      <c r="H34" s="42">
        <f t="shared" si="1"/>
        <v>0</v>
      </c>
      <c r="I34" s="42" t="str">
        <f t="shared" si="2"/>
        <v>No</v>
      </c>
      <c r="J34" s="43"/>
    </row>
    <row r="35" ht="24.0" customHeight="1">
      <c r="B35" s="38">
        <f>IFERROR('MASTER CHECKLIST'!B31,"")</f>
        <v>26</v>
      </c>
      <c r="C35" s="39" t="str">
        <f>'MASTER CHECKLIST'!C31</f>
        <v>Waste Management</v>
      </c>
      <c r="D35" s="28" t="str">
        <f>'MASTER CHECKLIST'!D31</f>
        <v>Garbage and recyclables segregated and disposed properly</v>
      </c>
      <c r="E35" s="40" t="str">
        <f>'MASTER CHECKLIST'!F31</f>
        <v>Core</v>
      </c>
      <c r="F35" s="40">
        <f>'MASTER CHECKLIST'!G31</f>
        <v>1</v>
      </c>
      <c r="G35" s="41" t="s">
        <v>131</v>
      </c>
      <c r="H35" s="42">
        <f t="shared" si="1"/>
        <v>0</v>
      </c>
      <c r="I35" s="42" t="str">
        <f t="shared" si="2"/>
        <v>No</v>
      </c>
      <c r="J35" s="43"/>
    </row>
    <row r="36" ht="24.0" customHeight="1">
      <c r="B36" s="38">
        <f>IFERROR('MASTER CHECKLIST'!B32,"")</f>
        <v>27</v>
      </c>
      <c r="C36" s="39" t="str">
        <f>'MASTER CHECKLIST'!C32</f>
        <v>Waste Management</v>
      </c>
      <c r="D36" s="28" t="str">
        <f>'MASTER CHECKLIST'!D32</f>
        <v>Outdoor dumpsters have tight lids; area kept clean</v>
      </c>
      <c r="E36" s="40" t="str">
        <f>'MASTER CHECKLIST'!F32</f>
        <v>Core</v>
      </c>
      <c r="F36" s="40">
        <f>'MASTER CHECKLIST'!G32</f>
        <v>1</v>
      </c>
      <c r="G36" s="41" t="s">
        <v>131</v>
      </c>
      <c r="H36" s="42">
        <f t="shared" si="1"/>
        <v>0</v>
      </c>
      <c r="I36" s="42" t="str">
        <f t="shared" si="2"/>
        <v>No</v>
      </c>
      <c r="J36" s="43"/>
    </row>
    <row r="37" ht="24.0" customHeight="1">
      <c r="B37" s="38">
        <f>IFERROR('MASTER CHECKLIST'!B33,"")</f>
        <v>28</v>
      </c>
      <c r="C37" s="39" t="str">
        <f>'MASTER CHECKLIST'!C33</f>
        <v>Waste Management</v>
      </c>
      <c r="D37" s="28" t="str">
        <f>'MASTER CHECKLIST'!D33</f>
        <v>Indoor bins emptied regularly and cleaned</v>
      </c>
      <c r="E37" s="40" t="str">
        <f>'MASTER CHECKLIST'!F33</f>
        <v>Core</v>
      </c>
      <c r="F37" s="40">
        <f>'MASTER CHECKLIST'!G33</f>
        <v>1</v>
      </c>
      <c r="G37" s="41" t="s">
        <v>131</v>
      </c>
      <c r="H37" s="42">
        <f t="shared" si="1"/>
        <v>0</v>
      </c>
      <c r="I37" s="42" t="str">
        <f t="shared" si="2"/>
        <v>No</v>
      </c>
      <c r="J37" s="43"/>
    </row>
    <row r="38" ht="24.0" customHeight="1">
      <c r="B38" s="38">
        <f>IFERROR('MASTER CHECKLIST'!B34,"")</f>
        <v>29</v>
      </c>
      <c r="C38" s="39" t="str">
        <f>'MASTER CHECKLIST'!C34</f>
        <v>Restrooms</v>
      </c>
      <c r="D38" s="28" t="str">
        <f>'MASTER CHECKLIST'!D34</f>
        <v>Self-closing doors, separated from food areas</v>
      </c>
      <c r="E38" s="40" t="str">
        <f>'MASTER CHECKLIST'!F34</f>
        <v>Core</v>
      </c>
      <c r="F38" s="40">
        <f>'MASTER CHECKLIST'!G34</f>
        <v>1</v>
      </c>
      <c r="G38" s="41" t="s">
        <v>131</v>
      </c>
      <c r="H38" s="42">
        <f t="shared" si="1"/>
        <v>0</v>
      </c>
      <c r="I38" s="42" t="str">
        <f t="shared" si="2"/>
        <v>No</v>
      </c>
      <c r="J38" s="43"/>
    </row>
    <row r="39" ht="24.0" customHeight="1">
      <c r="B39" s="38">
        <f>IFERROR('MASTER CHECKLIST'!B35,"")</f>
        <v>30</v>
      </c>
      <c r="C39" s="39" t="str">
        <f>'MASTER CHECKLIST'!C35</f>
        <v>Restrooms</v>
      </c>
      <c r="D39" s="28" t="str">
        <f>'MASTER CHECKLIST'!D35</f>
        <v>Stocked with toilet paper, soap, hand-drying</v>
      </c>
      <c r="E39" s="40" t="str">
        <f>'MASTER CHECKLIST'!F35</f>
        <v>Core</v>
      </c>
      <c r="F39" s="40">
        <f>'MASTER CHECKLIST'!G35</f>
        <v>1</v>
      </c>
      <c r="G39" s="41" t="s">
        <v>131</v>
      </c>
      <c r="H39" s="42">
        <f t="shared" si="1"/>
        <v>0</v>
      </c>
      <c r="I39" s="42" t="str">
        <f t="shared" si="2"/>
        <v>No</v>
      </c>
      <c r="J39" s="43"/>
    </row>
    <row r="40" ht="24.0" customHeight="1">
      <c r="B40" s="38">
        <f>IFERROR('MASTER CHECKLIST'!B36,"")</f>
        <v>31</v>
      </c>
      <c r="C40" s="39" t="str">
        <f>'MASTER CHECKLIST'!C36</f>
        <v>Restrooms</v>
      </c>
      <c r="D40" s="28" t="str">
        <f>'MASTER CHECKLIST'!D36</f>
        <v>Dedicated handwash sink present</v>
      </c>
      <c r="E40" s="40" t="str">
        <f>'MASTER CHECKLIST'!F36</f>
        <v>Priority</v>
      </c>
      <c r="F40" s="40">
        <f>'MASTER CHECKLIST'!G36</f>
        <v>2</v>
      </c>
      <c r="G40" s="41" t="s">
        <v>131</v>
      </c>
      <c r="H40" s="42">
        <f t="shared" si="1"/>
        <v>0</v>
      </c>
      <c r="I40" s="42" t="str">
        <f t="shared" si="2"/>
        <v>No</v>
      </c>
      <c r="J40" s="43"/>
    </row>
    <row r="41" ht="24.0" customHeight="1">
      <c r="B41" s="38">
        <f>IFERROR('MASTER CHECKLIST'!B37,"")</f>
        <v>32</v>
      </c>
      <c r="C41" s="39" t="str">
        <f>'MASTER CHECKLIST'!C37</f>
        <v>Restrooms</v>
      </c>
      <c r="D41" s="28" t="str">
        <f>'MASTER CHECKLIST'!D37</f>
        <v>Floors and fixtures clean, no leaks or trash</v>
      </c>
      <c r="E41" s="40" t="str">
        <f>'MASTER CHECKLIST'!F37</f>
        <v>Core</v>
      </c>
      <c r="F41" s="40">
        <f>'MASTER CHECKLIST'!G37</f>
        <v>1</v>
      </c>
      <c r="G41" s="41" t="s">
        <v>131</v>
      </c>
      <c r="H41" s="42">
        <f t="shared" si="1"/>
        <v>0</v>
      </c>
      <c r="I41" s="42" t="str">
        <f t="shared" si="2"/>
        <v>No</v>
      </c>
      <c r="J41" s="43"/>
    </row>
    <row r="42" ht="24.0" customHeight="1">
      <c r="B42" s="38">
        <f>IFERROR('MASTER CHECKLIST'!B38,"")</f>
        <v>33</v>
      </c>
      <c r="C42" s="39" t="str">
        <f>'MASTER CHECKLIST'!C38</f>
        <v>Dining Area</v>
      </c>
      <c r="D42" s="28" t="str">
        <f>'MASTER CHECKLIST'!D38</f>
        <v>Dining area clean (floors, tables, condiments)</v>
      </c>
      <c r="E42" s="40" t="str">
        <f>'MASTER CHECKLIST'!F38</f>
        <v>Core</v>
      </c>
      <c r="F42" s="40">
        <f>'MASTER CHECKLIST'!G38</f>
        <v>1</v>
      </c>
      <c r="G42" s="41" t="s">
        <v>131</v>
      </c>
      <c r="H42" s="42">
        <f t="shared" si="1"/>
        <v>0</v>
      </c>
      <c r="I42" s="42" t="str">
        <f t="shared" si="2"/>
        <v>No</v>
      </c>
      <c r="J42" s="43"/>
    </row>
    <row r="43" ht="24.0" customHeight="1">
      <c r="B43" s="38">
        <f>IFERROR('MASTER CHECKLIST'!B39,"")</f>
        <v>34</v>
      </c>
      <c r="C43" s="39" t="str">
        <f>'MASTER CHECKLIST'!C39</f>
        <v>Dining Area</v>
      </c>
      <c r="D43" s="28" t="str">
        <f>'MASTER CHECKLIST'!D39</f>
        <v>Buffet/service areas protected from contamination</v>
      </c>
      <c r="E43" s="40" t="str">
        <f>'MASTER CHECKLIST'!F39</f>
        <v>Priority</v>
      </c>
      <c r="F43" s="40">
        <f>'MASTER CHECKLIST'!G39</f>
        <v>2</v>
      </c>
      <c r="G43" s="41" t="s">
        <v>131</v>
      </c>
      <c r="H43" s="42">
        <f t="shared" si="1"/>
        <v>0</v>
      </c>
      <c r="I43" s="42" t="str">
        <f t="shared" si="2"/>
        <v>No</v>
      </c>
      <c r="J43" s="43"/>
    </row>
    <row r="44" ht="24.0" customHeight="1">
      <c r="B44" s="38">
        <f>IFERROR('MASTER CHECKLIST'!B40,"")</f>
        <v>35</v>
      </c>
      <c r="C44" s="39" t="str">
        <f>'MASTER CHECKLIST'!C40</f>
        <v>Dining Area</v>
      </c>
      <c r="D44" s="28" t="str">
        <f>'MASTER CHECKLIST'!D40</f>
        <v>Exits and aisles unobstructed</v>
      </c>
      <c r="E44" s="40" t="str">
        <f>'MASTER CHECKLIST'!F40</f>
        <v>Core</v>
      </c>
      <c r="F44" s="40">
        <f>'MASTER CHECKLIST'!G40</f>
        <v>1</v>
      </c>
      <c r="G44" s="41" t="s">
        <v>131</v>
      </c>
      <c r="H44" s="42">
        <f t="shared" si="1"/>
        <v>0</v>
      </c>
      <c r="I44" s="42" t="str">
        <f t="shared" si="2"/>
        <v>No</v>
      </c>
      <c r="J44" s="43"/>
    </row>
    <row r="45" ht="24.0" customHeight="1">
      <c r="B45" s="38">
        <f>IFERROR('MASTER CHECKLIST'!B41,"")</f>
        <v>36</v>
      </c>
      <c r="C45" s="39" t="str">
        <f>'MASTER CHECKLIST'!C41</f>
        <v>Fire &amp; Safety</v>
      </c>
      <c r="D45" s="28" t="str">
        <f>'MASTER CHECKLIST'!D41</f>
        <v>Accessible fire extinguisher with valid tag</v>
      </c>
      <c r="E45" s="40" t="str">
        <f>'MASTER CHECKLIST'!F41</f>
        <v>Priority</v>
      </c>
      <c r="F45" s="40">
        <f>'MASTER CHECKLIST'!G41</f>
        <v>2</v>
      </c>
      <c r="G45" s="41" t="s">
        <v>131</v>
      </c>
      <c r="H45" s="42">
        <f t="shared" si="1"/>
        <v>0</v>
      </c>
      <c r="I45" s="42" t="str">
        <f t="shared" si="2"/>
        <v>No</v>
      </c>
      <c r="J45" s="43"/>
    </row>
    <row r="46" ht="24.0" customHeight="1">
      <c r="B46" s="38">
        <f>IFERROR('MASTER CHECKLIST'!B42,"")</f>
        <v>37</v>
      </c>
      <c r="C46" s="39" t="str">
        <f>'MASTER CHECKLIST'!C42</f>
        <v>Fire &amp; Safety</v>
      </c>
      <c r="D46" s="28" t="str">
        <f>'MASTER CHECKLIST'!D42</f>
        <v>Emergency exits unobstructed and marked</v>
      </c>
      <c r="E46" s="40" t="str">
        <f>'MASTER CHECKLIST'!F42</f>
        <v>Priority</v>
      </c>
      <c r="F46" s="40">
        <f>'MASTER CHECKLIST'!G42</f>
        <v>2</v>
      </c>
      <c r="G46" s="41" t="s">
        <v>131</v>
      </c>
      <c r="H46" s="42">
        <f t="shared" si="1"/>
        <v>0</v>
      </c>
      <c r="I46" s="42" t="str">
        <f t="shared" si="2"/>
        <v>No</v>
      </c>
      <c r="J46" s="43"/>
    </row>
    <row r="47" ht="24.0" customHeight="1">
      <c r="B47" s="38">
        <f>IFERROR('MASTER CHECKLIST'!B43,"")</f>
        <v>38</v>
      </c>
      <c r="C47" s="39" t="str">
        <f>'MASTER CHECKLIST'!C43</f>
        <v>Fire &amp; Safety</v>
      </c>
      <c r="D47" s="28" t="str">
        <f>'MASTER CHECKLIST'!D43</f>
        <v>Smoke/CO detectors functioning</v>
      </c>
      <c r="E47" s="40" t="str">
        <f>'MASTER CHECKLIST'!F43</f>
        <v>Priority</v>
      </c>
      <c r="F47" s="40">
        <f>'MASTER CHECKLIST'!G43</f>
        <v>2</v>
      </c>
      <c r="G47" s="41" t="s">
        <v>131</v>
      </c>
      <c r="H47" s="42">
        <f t="shared" si="1"/>
        <v>0</v>
      </c>
      <c r="I47" s="42" t="str">
        <f t="shared" si="2"/>
        <v>No</v>
      </c>
      <c r="J47" s="43"/>
    </row>
    <row r="48" ht="24.0" customHeight="1">
      <c r="B48" s="38">
        <f>IFERROR('MASTER CHECKLIST'!B44,"")</f>
        <v>39</v>
      </c>
      <c r="C48" s="39" t="str">
        <f>'MASTER CHECKLIST'!C44</f>
        <v>Documentation &amp; Records</v>
      </c>
      <c r="D48" s="28" t="str">
        <f>'MASTER CHECKLIST'!D44</f>
        <v>Latest inspection report posted (if required)</v>
      </c>
      <c r="E48" s="40" t="str">
        <f>'MASTER CHECKLIST'!F44</f>
        <v>Core</v>
      </c>
      <c r="F48" s="40">
        <f>'MASTER CHECKLIST'!G44</f>
        <v>1</v>
      </c>
      <c r="G48" s="41" t="s">
        <v>131</v>
      </c>
      <c r="H48" s="42">
        <f t="shared" si="1"/>
        <v>0</v>
      </c>
      <c r="I48" s="42" t="str">
        <f t="shared" si="2"/>
        <v>No</v>
      </c>
      <c r="J48" s="43"/>
    </row>
    <row r="49" ht="24.0" customHeight="1">
      <c r="B49" s="38">
        <f>IFERROR('MASTER CHECKLIST'!B45,"")</f>
        <v>40</v>
      </c>
      <c r="C49" s="39" t="str">
        <f>'MASTER CHECKLIST'!C45</f>
        <v>Documentation &amp; Records</v>
      </c>
      <c r="D49" s="28" t="str">
        <f>'MASTER CHECKLIST'!D45</f>
        <v>Temperature logs maintained</v>
      </c>
      <c r="E49" s="40" t="str">
        <f>'MASTER CHECKLIST'!F45</f>
        <v>Core</v>
      </c>
      <c r="F49" s="40">
        <f>'MASTER CHECKLIST'!G45</f>
        <v>1</v>
      </c>
      <c r="G49" s="41" t="s">
        <v>131</v>
      </c>
      <c r="H49" s="42">
        <f t="shared" si="1"/>
        <v>0</v>
      </c>
      <c r="I49" s="42" t="str">
        <f t="shared" si="2"/>
        <v>No</v>
      </c>
      <c r="J49" s="43"/>
    </row>
    <row r="50" ht="24.0" customHeight="1">
      <c r="B50" s="38">
        <f>IFERROR('MASTER CHECKLIST'!B46,"")</f>
        <v>41</v>
      </c>
      <c r="C50" s="39" t="str">
        <f>'MASTER CHECKLIST'!C46</f>
        <v>Documentation &amp; Records</v>
      </c>
      <c r="D50" s="28" t="str">
        <f>'MASTER CHECKLIST'!D46</f>
        <v>Cleaning schedules documented</v>
      </c>
      <c r="E50" s="40" t="str">
        <f>'MASTER CHECKLIST'!F46</f>
        <v>Core</v>
      </c>
      <c r="F50" s="40">
        <f>'MASTER CHECKLIST'!G46</f>
        <v>1</v>
      </c>
      <c r="G50" s="41" t="s">
        <v>131</v>
      </c>
      <c r="H50" s="42">
        <f t="shared" si="1"/>
        <v>0</v>
      </c>
      <c r="I50" s="42" t="str">
        <f t="shared" si="2"/>
        <v>No</v>
      </c>
      <c r="J50" s="43"/>
    </row>
    <row r="51" ht="24.0" customHeight="1">
      <c r="B51" s="38">
        <f>IFERROR('MASTER CHECKLIST'!B47,"")</f>
        <v>42</v>
      </c>
      <c r="C51" s="39" t="str">
        <f>'MASTER CHECKLIST'!C47</f>
        <v>Documentation &amp; Records</v>
      </c>
      <c r="D51" s="28" t="str">
        <f>'MASTER CHECKLIST'!D47</f>
        <v>Staff food handler/manager certificates on file</v>
      </c>
      <c r="E51" s="40" t="str">
        <f>'MASTER CHECKLIST'!F47</f>
        <v>Core</v>
      </c>
      <c r="F51" s="40">
        <f>'MASTER CHECKLIST'!G47</f>
        <v>1</v>
      </c>
      <c r="G51" s="41" t="s">
        <v>131</v>
      </c>
      <c r="H51" s="42">
        <f t="shared" si="1"/>
        <v>0</v>
      </c>
      <c r="I51" s="42" t="str">
        <f t="shared" si="2"/>
        <v>No</v>
      </c>
      <c r="J51" s="43"/>
    </row>
    <row r="52" ht="24.0" customHeight="1">
      <c r="B52" s="38">
        <f>IFERROR('MASTER CHECKLIST'!B48,"")</f>
        <v>43</v>
      </c>
      <c r="C52" s="39" t="str">
        <f>'MASTER CHECKLIST'!C48</f>
        <v>Documentation &amp; Records</v>
      </c>
      <c r="D52" s="28" t="str">
        <f>'MASTER CHECKLIST'!D48</f>
        <v>HACCP plan / food safety management system noted (if required)</v>
      </c>
      <c r="E52" s="40" t="str">
        <f>'MASTER CHECKLIST'!F48</f>
        <v>Core</v>
      </c>
      <c r="F52" s="40">
        <f>'MASTER CHECKLIST'!G48</f>
        <v>1</v>
      </c>
      <c r="G52" s="41" t="s">
        <v>131</v>
      </c>
      <c r="H52" s="42">
        <f t="shared" si="1"/>
        <v>0</v>
      </c>
      <c r="I52" s="42" t="str">
        <f t="shared" si="2"/>
        <v>No</v>
      </c>
      <c r="J52" s="43"/>
    </row>
    <row r="53" ht="21.75" customHeight="1">
      <c r="B53" s="15" t="s">
        <v>132</v>
      </c>
      <c r="C53" s="9"/>
      <c r="D53" s="10"/>
    </row>
    <row r="54" ht="19.5" customHeight="1">
      <c r="B54" s="44" t="s">
        <v>133</v>
      </c>
      <c r="C54" s="45">
        <f>SUM(F10:F52)</f>
        <v>71</v>
      </c>
    </row>
    <row r="55" ht="19.5" customHeight="1">
      <c r="B55" s="44" t="s">
        <v>134</v>
      </c>
      <c r="C55" s="45">
        <f>SUM(H10:H52)</f>
        <v>0</v>
      </c>
    </row>
    <row r="56" ht="19.5" customHeight="1">
      <c r="B56" s="44" t="s">
        <v>135</v>
      </c>
      <c r="C56" s="46">
        <f>IF(C54=0,0,(C54-C55)/C54)</f>
        <v>1</v>
      </c>
    </row>
    <row r="57" ht="19.5" customHeight="1">
      <c r="B57" s="44" t="s">
        <v>136</v>
      </c>
      <c r="C57" s="45">
        <f>COUNTIFS(E10:E52,"Priority",G10:G52,"Fail")</f>
        <v>0</v>
      </c>
    </row>
    <row r="58" ht="19.5" customHeight="1">
      <c r="B58" s="44" t="s">
        <v>137</v>
      </c>
      <c r="C58" s="47">
        <v>0.8</v>
      </c>
    </row>
    <row r="59" ht="15.75" customHeight="1">
      <c r="B59" s="44" t="s">
        <v>138</v>
      </c>
      <c r="C59" s="45" t="str">
        <f>IF(C57&gt;0,"FAIL - CRITICAL VIOLATION",IF(C56&gt;=C58,"PASS","FAIL"))</f>
        <v>PASS</v>
      </c>
    </row>
    <row r="60" ht="15.75" customHeight="1"/>
    <row r="61" ht="19.5" customHeight="1">
      <c r="B61" s="48" t="s">
        <v>139</v>
      </c>
      <c r="C61" s="9"/>
      <c r="D61" s="10"/>
    </row>
    <row r="62" ht="19.5" customHeight="1">
      <c r="B62" s="49" t="s">
        <v>140</v>
      </c>
      <c r="C62" s="50"/>
    </row>
    <row r="63" ht="19.5" customHeight="1">
      <c r="B63" s="49" t="s">
        <v>141</v>
      </c>
      <c r="C63" s="50"/>
    </row>
    <row r="64" ht="19.5" customHeight="1">
      <c r="B64" s="49" t="s">
        <v>142</v>
      </c>
      <c r="C64" s="50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L2"/>
    <mergeCell ref="B3:L3"/>
    <mergeCell ref="J5:L5"/>
    <mergeCell ref="B53:D53"/>
    <mergeCell ref="B61:D61"/>
  </mergeCells>
  <conditionalFormatting sqref="C59">
    <cfRule type="expression" dxfId="0" priority="1">
      <formula>ISNUMBER(SEARCH("PASS",C59))</formula>
    </cfRule>
  </conditionalFormatting>
  <conditionalFormatting sqref="C59">
    <cfRule type="expression" dxfId="1" priority="2">
      <formula>ISNUMBER(SEARCH("FAIL",C59))</formula>
    </cfRule>
  </conditionalFormatting>
  <conditionalFormatting sqref="G10:G52">
    <cfRule type="cellIs" dxfId="2" priority="3" operator="equal">
      <formula>"Fail"</formula>
    </cfRule>
  </conditionalFormatting>
  <conditionalFormatting sqref="G10:G52">
    <cfRule type="cellIs" dxfId="3" priority="4" operator="equal">
      <formula>"Pass"</formula>
    </cfRule>
  </conditionalFormatting>
  <conditionalFormatting sqref="B10:J52">
    <cfRule type="expression" dxfId="4" priority="5">
      <formula>$G10="Fail"</formula>
    </cfRule>
  </conditionalFormatting>
  <dataValidations>
    <dataValidation type="list" allowBlank="1" sqref="G10:G52">
      <formula1>"Pass,Fail,N/A"</formula1>
    </dataValidation>
    <dataValidation type="list" allowBlank="1" sqref="H7">
      <formula1>"J. Alvarez,M. Chen,R. Thompson,S. Patel,Other"</formula1>
    </dataValidation>
    <dataValidation type="list" allowBlank="1" sqref="I10:I52">
      <formula1>"Yes,No"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3.0"/>
    <col customWidth="1" min="2" max="2" width="17.71"/>
    <col customWidth="1" min="3" max="3" width="10.43"/>
    <col customWidth="1" min="4" max="5" width="16.14"/>
    <col customWidth="1" min="6" max="6" width="9.0"/>
    <col customWidth="1" min="7" max="7" width="10.57"/>
    <col customWidth="1" min="8" max="8" width="11.43"/>
    <col customWidth="1" min="9" max="9" width="7.57"/>
    <col customWidth="1" min="10" max="10" width="10.86"/>
    <col customWidth="1" min="11" max="11" width="26.14"/>
    <col customWidth="1" min="12" max="26" width="8.71"/>
  </cols>
  <sheetData>
    <row r="1" ht="24.0" customHeight="1">
      <c r="B1" s="2" t="s">
        <v>143</v>
      </c>
      <c r="C1" s="3"/>
      <c r="D1" s="3"/>
      <c r="E1" s="3"/>
      <c r="F1" s="3"/>
      <c r="G1" s="3"/>
      <c r="H1" s="3"/>
      <c r="I1" s="3"/>
      <c r="J1" s="4"/>
    </row>
    <row r="2" ht="19.5" customHeight="1">
      <c r="B2" s="5"/>
      <c r="C2" s="6"/>
      <c r="D2" s="6"/>
      <c r="E2" s="6"/>
      <c r="F2" s="6"/>
      <c r="G2" s="6"/>
      <c r="H2" s="6"/>
      <c r="I2" s="6"/>
      <c r="J2" s="7"/>
    </row>
    <row r="3" ht="18.0" customHeight="1">
      <c r="B3" s="8" t="s">
        <v>144</v>
      </c>
      <c r="C3" s="9"/>
      <c r="D3" s="9"/>
      <c r="E3" s="9"/>
      <c r="F3" s="9"/>
      <c r="G3" s="9"/>
      <c r="H3" s="9"/>
      <c r="I3" s="9"/>
      <c r="J3" s="10"/>
    </row>
    <row r="5" ht="24.0" customHeight="1">
      <c r="B5" s="25" t="s">
        <v>27</v>
      </c>
      <c r="C5" s="25" t="s">
        <v>141</v>
      </c>
      <c r="D5" s="25" t="s">
        <v>122</v>
      </c>
      <c r="E5" s="25" t="s">
        <v>145</v>
      </c>
      <c r="F5" s="25" t="s">
        <v>146</v>
      </c>
      <c r="G5" s="25" t="s">
        <v>147</v>
      </c>
      <c r="H5" s="25" t="s">
        <v>148</v>
      </c>
      <c r="I5" s="25" t="s">
        <v>149</v>
      </c>
      <c r="J5" s="25" t="s">
        <v>150</v>
      </c>
      <c r="K5" s="25" t="s">
        <v>127</v>
      </c>
    </row>
    <row r="6" ht="19.5" customHeight="1">
      <c r="B6" s="51">
        <v>1.0</v>
      </c>
      <c r="C6" s="52">
        <v>46037.0</v>
      </c>
      <c r="D6" s="53" t="s">
        <v>151</v>
      </c>
      <c r="E6" s="53" t="s">
        <v>152</v>
      </c>
      <c r="F6" s="53" t="s">
        <v>153</v>
      </c>
      <c r="G6" s="53">
        <v>62.0</v>
      </c>
      <c r="H6" s="54">
        <v>4.0</v>
      </c>
      <c r="I6" s="54">
        <v>0.935</v>
      </c>
      <c r="J6" s="55">
        <v>0.0</v>
      </c>
      <c r="K6" s="54" t="s">
        <v>154</v>
      </c>
    </row>
    <row r="7" ht="19.5" customHeight="1">
      <c r="B7" s="51">
        <v>2.0</v>
      </c>
      <c r="C7" s="52">
        <v>46073.0</v>
      </c>
      <c r="D7" s="53" t="s">
        <v>151</v>
      </c>
      <c r="E7" s="53" t="s">
        <v>152</v>
      </c>
      <c r="F7" s="53" t="s">
        <v>155</v>
      </c>
      <c r="G7" s="53">
        <v>62.0</v>
      </c>
      <c r="H7" s="54">
        <v>9.0</v>
      </c>
      <c r="I7" s="54">
        <v>0.855</v>
      </c>
      <c r="J7" s="55">
        <v>0.0</v>
      </c>
      <c r="K7" s="54" t="s">
        <v>154</v>
      </c>
    </row>
    <row r="8" ht="19.5" customHeight="1">
      <c r="B8" s="51">
        <v>3.0</v>
      </c>
      <c r="C8" s="52">
        <v>46099.0</v>
      </c>
      <c r="D8" s="53" t="s">
        <v>151</v>
      </c>
      <c r="E8" s="53" t="s">
        <v>152</v>
      </c>
      <c r="F8" s="53" t="s">
        <v>153</v>
      </c>
      <c r="G8" s="53">
        <v>62.0</v>
      </c>
      <c r="H8" s="54">
        <v>14.0</v>
      </c>
      <c r="I8" s="54">
        <v>0.774</v>
      </c>
      <c r="J8" s="55">
        <v>1.0</v>
      </c>
      <c r="K8" s="54" t="s">
        <v>156</v>
      </c>
    </row>
    <row r="9" ht="19.5" customHeight="1">
      <c r="B9" s="51">
        <v>4.0</v>
      </c>
      <c r="C9" s="52">
        <v>46134.0</v>
      </c>
      <c r="D9" s="53" t="s">
        <v>151</v>
      </c>
      <c r="E9" s="53" t="s">
        <v>152</v>
      </c>
      <c r="F9" s="53" t="s">
        <v>157</v>
      </c>
      <c r="G9" s="53">
        <v>62.0</v>
      </c>
      <c r="H9" s="54">
        <v>3.0</v>
      </c>
      <c r="I9" s="54">
        <v>0.952</v>
      </c>
      <c r="J9" s="55">
        <v>0.0</v>
      </c>
      <c r="K9" s="54" t="s">
        <v>154</v>
      </c>
    </row>
    <row r="10" ht="19.5" customHeight="1">
      <c r="B10" s="51">
        <v>5.0</v>
      </c>
      <c r="C10" s="52">
        <v>46161.0</v>
      </c>
      <c r="D10" s="53" t="s">
        <v>151</v>
      </c>
      <c r="E10" s="53" t="s">
        <v>152</v>
      </c>
      <c r="F10" s="53" t="s">
        <v>155</v>
      </c>
      <c r="G10" s="53">
        <v>62.0</v>
      </c>
      <c r="H10" s="54">
        <v>6.0</v>
      </c>
      <c r="I10" s="54">
        <v>0.903</v>
      </c>
      <c r="J10" s="55">
        <v>0.0</v>
      </c>
      <c r="K10" s="54" t="s">
        <v>154</v>
      </c>
    </row>
    <row r="11" ht="19.5" customHeight="1">
      <c r="B11" s="56"/>
      <c r="C11" s="56"/>
      <c r="D11" s="56"/>
      <c r="E11" s="56"/>
      <c r="F11" s="56"/>
      <c r="G11" s="56"/>
      <c r="H11" s="56"/>
      <c r="I11" s="56"/>
      <c r="J11" s="56"/>
      <c r="K11" s="56"/>
    </row>
    <row r="12" ht="19.5" customHeight="1">
      <c r="B12" s="56"/>
      <c r="C12" s="56"/>
      <c r="D12" s="56"/>
      <c r="E12" s="56"/>
      <c r="F12" s="56"/>
      <c r="G12" s="56"/>
      <c r="H12" s="56"/>
      <c r="I12" s="56"/>
      <c r="J12" s="56"/>
      <c r="K12" s="56"/>
    </row>
    <row r="13" ht="19.5" customHeight="1"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ht="19.5" customHeight="1">
      <c r="B14" s="56"/>
      <c r="C14" s="56"/>
      <c r="D14" s="56"/>
      <c r="E14" s="56"/>
      <c r="F14" s="56"/>
      <c r="G14" s="56"/>
      <c r="H14" s="56"/>
      <c r="I14" s="56"/>
      <c r="J14" s="56"/>
      <c r="K14" s="56"/>
    </row>
    <row r="15" ht="19.5" customHeight="1"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ht="19.5" customHeight="1"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ht="19.5" customHeight="1">
      <c r="B17" s="56"/>
      <c r="C17" s="56"/>
      <c r="D17" s="56"/>
      <c r="E17" s="56"/>
      <c r="F17" s="56"/>
      <c r="G17" s="56"/>
      <c r="H17" s="56"/>
      <c r="I17" s="56"/>
      <c r="J17" s="56"/>
      <c r="K17" s="56"/>
    </row>
    <row r="18" ht="19.5" customHeight="1"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ht="19.5" customHeight="1"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ht="19.5" customHeight="1"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ht="19.5" customHeight="1"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2" ht="19.5" customHeight="1"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ht="19.5" customHeight="1"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ht="19.5" customHeight="1">
      <c r="B24" s="56"/>
      <c r="C24" s="56"/>
      <c r="D24" s="56"/>
      <c r="E24" s="56"/>
      <c r="F24" s="56"/>
      <c r="G24" s="56"/>
      <c r="H24" s="56"/>
      <c r="I24" s="56"/>
      <c r="J24" s="56"/>
      <c r="K24" s="56"/>
    </row>
    <row r="25" ht="19.5" customHeight="1"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J2"/>
    <mergeCell ref="B3:J3"/>
  </mergeCells>
  <conditionalFormatting sqref="K6:K25">
    <cfRule type="expression" dxfId="2" priority="1">
      <formula>ISNUMBER(SEARCH("FAIL",K6))</formula>
    </cfRule>
  </conditionalFormatting>
  <conditionalFormatting sqref="K6:K25">
    <cfRule type="expression" dxfId="3" priority="2">
      <formula>ISNUMBER(SEARCH("PASS",K6))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7.71"/>
    <col customWidth="1" min="3" max="4" width="12.0"/>
    <col customWidth="1" min="5" max="5" width="16.14"/>
    <col customWidth="1" min="6" max="7" width="12.0"/>
    <col customWidth="1" min="8" max="8" width="11.43"/>
    <col customWidth="1" min="9" max="10" width="12.0"/>
    <col customWidth="1" min="11" max="11" width="34.0"/>
    <col customWidth="1" min="12" max="26" width="8.71"/>
  </cols>
  <sheetData>
    <row r="1" ht="24.0" customHeight="1">
      <c r="B1" s="2" t="s">
        <v>158</v>
      </c>
      <c r="C1" s="3"/>
      <c r="D1" s="3"/>
      <c r="E1" s="3"/>
      <c r="F1" s="3"/>
      <c r="G1" s="3"/>
      <c r="H1" s="3"/>
      <c r="I1" s="3"/>
      <c r="J1" s="3"/>
      <c r="K1" s="4"/>
    </row>
    <row r="2" ht="19.5" customHeight="1">
      <c r="B2" s="5"/>
      <c r="C2" s="6"/>
      <c r="D2" s="6"/>
      <c r="E2" s="6"/>
      <c r="F2" s="6"/>
      <c r="G2" s="6"/>
      <c r="H2" s="6"/>
      <c r="I2" s="6"/>
      <c r="J2" s="6"/>
      <c r="K2" s="7"/>
    </row>
    <row r="4" ht="21.75" customHeight="1">
      <c r="B4" s="57" t="s">
        <v>159</v>
      </c>
      <c r="C4" s="58"/>
      <c r="D4" s="58"/>
      <c r="E4" s="58"/>
      <c r="F4" s="58"/>
      <c r="G4" s="58"/>
      <c r="H4" s="58"/>
      <c r="I4" s="58"/>
      <c r="J4" s="58"/>
      <c r="K4" s="59"/>
    </row>
    <row r="5" ht="27.75" customHeight="1">
      <c r="B5" s="60" t="s">
        <v>160</v>
      </c>
      <c r="C5" s="9"/>
      <c r="D5" s="9"/>
      <c r="E5" s="9"/>
      <c r="F5" s="9"/>
      <c r="G5" s="9"/>
      <c r="H5" s="9"/>
      <c r="I5" s="9"/>
      <c r="J5" s="9"/>
      <c r="K5" s="61"/>
    </row>
    <row r="6" ht="27.75" customHeight="1">
      <c r="B6" s="60" t="s">
        <v>161</v>
      </c>
      <c r="C6" s="9"/>
      <c r="D6" s="9"/>
      <c r="E6" s="9"/>
      <c r="F6" s="9"/>
      <c r="G6" s="9"/>
      <c r="H6" s="9"/>
      <c r="I6" s="9"/>
      <c r="J6" s="9"/>
      <c r="K6" s="61"/>
    </row>
    <row r="7" ht="27.75" customHeight="1">
      <c r="B7" s="60" t="s">
        <v>162</v>
      </c>
      <c r="C7" s="9"/>
      <c r="D7" s="9"/>
      <c r="E7" s="9"/>
      <c r="F7" s="9"/>
      <c r="G7" s="9"/>
      <c r="H7" s="9"/>
      <c r="I7" s="9"/>
      <c r="J7" s="9"/>
      <c r="K7" s="61"/>
    </row>
    <row r="8" ht="27.75" customHeight="1">
      <c r="B8" s="62" t="s">
        <v>163</v>
      </c>
      <c r="C8" s="63"/>
      <c r="D8" s="63"/>
      <c r="E8" s="63"/>
      <c r="F8" s="63"/>
      <c r="G8" s="63"/>
      <c r="H8" s="63"/>
      <c r="I8" s="63"/>
      <c r="J8" s="63"/>
      <c r="K8" s="64"/>
    </row>
    <row r="10" ht="21.75" customHeight="1">
      <c r="B10" s="57" t="s">
        <v>164</v>
      </c>
      <c r="C10" s="58"/>
      <c r="D10" s="58"/>
      <c r="E10" s="58"/>
      <c r="F10" s="58"/>
      <c r="G10" s="58"/>
      <c r="H10" s="58"/>
      <c r="I10" s="58"/>
      <c r="J10" s="58"/>
      <c r="K10" s="59"/>
    </row>
    <row r="11" ht="27.75" customHeight="1">
      <c r="B11" s="60" t="s">
        <v>165</v>
      </c>
      <c r="C11" s="9"/>
      <c r="D11" s="9"/>
      <c r="E11" s="9"/>
      <c r="F11" s="9"/>
      <c r="G11" s="9"/>
      <c r="H11" s="9"/>
      <c r="I11" s="9"/>
      <c r="J11" s="9"/>
      <c r="K11" s="61"/>
    </row>
    <row r="12" ht="27.75" customHeight="1">
      <c r="B12" s="60" t="s">
        <v>166</v>
      </c>
      <c r="C12" s="9"/>
      <c r="D12" s="9"/>
      <c r="E12" s="9"/>
      <c r="F12" s="9"/>
      <c r="G12" s="9"/>
      <c r="H12" s="9"/>
      <c r="I12" s="9"/>
      <c r="J12" s="9"/>
      <c r="K12" s="61"/>
    </row>
    <row r="13" ht="27.75" customHeight="1">
      <c r="B13" s="60" t="s">
        <v>167</v>
      </c>
      <c r="C13" s="9"/>
      <c r="D13" s="9"/>
      <c r="E13" s="9"/>
      <c r="F13" s="9"/>
      <c r="G13" s="9"/>
      <c r="H13" s="9"/>
      <c r="I13" s="9"/>
      <c r="J13" s="9"/>
      <c r="K13" s="61"/>
    </row>
    <row r="14" ht="27.75" customHeight="1">
      <c r="B14" s="60" t="s">
        <v>168</v>
      </c>
      <c r="C14" s="9"/>
      <c r="D14" s="9"/>
      <c r="E14" s="9"/>
      <c r="F14" s="9"/>
      <c r="G14" s="9"/>
      <c r="H14" s="9"/>
      <c r="I14" s="9"/>
      <c r="J14" s="9"/>
      <c r="K14" s="61"/>
    </row>
    <row r="15" ht="27.75" customHeight="1">
      <c r="B15" s="62" t="s">
        <v>169</v>
      </c>
      <c r="C15" s="63"/>
      <c r="D15" s="63"/>
      <c r="E15" s="63"/>
      <c r="F15" s="63"/>
      <c r="G15" s="63"/>
      <c r="H15" s="63"/>
      <c r="I15" s="63"/>
      <c r="J15" s="63"/>
      <c r="K15" s="64"/>
    </row>
    <row r="17" ht="21.75" customHeight="1">
      <c r="B17" s="57" t="s">
        <v>170</v>
      </c>
      <c r="C17" s="58"/>
      <c r="D17" s="58"/>
      <c r="E17" s="58"/>
      <c r="F17" s="58"/>
      <c r="G17" s="58"/>
      <c r="H17" s="58"/>
      <c r="I17" s="58"/>
      <c r="J17" s="58"/>
      <c r="K17" s="59"/>
    </row>
    <row r="18" ht="27.75" customHeight="1">
      <c r="B18" s="60" t="s">
        <v>171</v>
      </c>
      <c r="C18" s="9"/>
      <c r="D18" s="9"/>
      <c r="E18" s="9"/>
      <c r="F18" s="9"/>
      <c r="G18" s="9"/>
      <c r="H18" s="9"/>
      <c r="I18" s="9"/>
      <c r="J18" s="9"/>
      <c r="K18" s="61"/>
    </row>
    <row r="19" ht="27.75" customHeight="1">
      <c r="B19" s="60" t="s">
        <v>172</v>
      </c>
      <c r="C19" s="9"/>
      <c r="D19" s="9"/>
      <c r="E19" s="9"/>
      <c r="F19" s="9"/>
      <c r="G19" s="9"/>
      <c r="H19" s="9"/>
      <c r="I19" s="9"/>
      <c r="J19" s="9"/>
      <c r="K19" s="61"/>
    </row>
    <row r="20" ht="27.75" customHeight="1">
      <c r="B20" s="62" t="s">
        <v>173</v>
      </c>
      <c r="C20" s="63"/>
      <c r="D20" s="63"/>
      <c r="E20" s="63"/>
      <c r="F20" s="63"/>
      <c r="G20" s="63"/>
      <c r="H20" s="63"/>
      <c r="I20" s="63"/>
      <c r="J20" s="63"/>
      <c r="K20" s="64"/>
    </row>
    <row r="21" ht="15.75" customHeight="1"/>
    <row r="22" ht="21.75" customHeight="1">
      <c r="B22" s="57" t="s">
        <v>174</v>
      </c>
      <c r="C22" s="58"/>
      <c r="D22" s="58"/>
      <c r="E22" s="58"/>
      <c r="F22" s="58"/>
      <c r="G22" s="58"/>
      <c r="H22" s="58"/>
      <c r="I22" s="58"/>
      <c r="J22" s="58"/>
      <c r="K22" s="59"/>
    </row>
    <row r="23" ht="27.75" customHeight="1">
      <c r="B23" s="60" t="s">
        <v>175</v>
      </c>
      <c r="C23" s="9"/>
      <c r="D23" s="9"/>
      <c r="E23" s="9"/>
      <c r="F23" s="9"/>
      <c r="G23" s="9"/>
      <c r="H23" s="9"/>
      <c r="I23" s="9"/>
      <c r="J23" s="9"/>
      <c r="K23" s="61"/>
    </row>
    <row r="24" ht="27.75" customHeight="1">
      <c r="B24" s="60" t="s">
        <v>176</v>
      </c>
      <c r="C24" s="9"/>
      <c r="D24" s="9"/>
      <c r="E24" s="9"/>
      <c r="F24" s="9"/>
      <c r="G24" s="9"/>
      <c r="H24" s="9"/>
      <c r="I24" s="9"/>
      <c r="J24" s="9"/>
      <c r="K24" s="61"/>
    </row>
    <row r="25" ht="27.75" customHeight="1">
      <c r="B25" s="62" t="s">
        <v>177</v>
      </c>
      <c r="C25" s="63"/>
      <c r="D25" s="63"/>
      <c r="E25" s="63"/>
      <c r="F25" s="63"/>
      <c r="G25" s="63"/>
      <c r="H25" s="63"/>
      <c r="I25" s="63"/>
      <c r="J25" s="63"/>
      <c r="K25" s="64"/>
    </row>
    <row r="26" ht="15.75" customHeight="1"/>
    <row r="27" ht="21.75" customHeight="1">
      <c r="B27" s="57" t="s">
        <v>178</v>
      </c>
      <c r="C27" s="58"/>
      <c r="D27" s="58"/>
      <c r="E27" s="58"/>
      <c r="F27" s="58"/>
      <c r="G27" s="58"/>
      <c r="H27" s="58"/>
      <c r="I27" s="58"/>
      <c r="J27" s="58"/>
      <c r="K27" s="59"/>
    </row>
    <row r="28" ht="27.75" customHeight="1">
      <c r="B28" s="60" t="s">
        <v>179</v>
      </c>
      <c r="C28" s="9"/>
      <c r="D28" s="9"/>
      <c r="E28" s="9"/>
      <c r="F28" s="9"/>
      <c r="G28" s="9"/>
      <c r="H28" s="9"/>
      <c r="I28" s="9"/>
      <c r="J28" s="9"/>
      <c r="K28" s="61"/>
    </row>
    <row r="29" ht="27.75" customHeight="1">
      <c r="B29" s="60" t="s">
        <v>180</v>
      </c>
      <c r="C29" s="9"/>
      <c r="D29" s="9"/>
      <c r="E29" s="9"/>
      <c r="F29" s="9"/>
      <c r="G29" s="9"/>
      <c r="H29" s="9"/>
      <c r="I29" s="9"/>
      <c r="J29" s="9"/>
      <c r="K29" s="61"/>
    </row>
    <row r="30" ht="27.75" customHeight="1">
      <c r="B30" s="62" t="s">
        <v>181</v>
      </c>
      <c r="C30" s="63"/>
      <c r="D30" s="63"/>
      <c r="E30" s="63"/>
      <c r="F30" s="63"/>
      <c r="G30" s="63"/>
      <c r="H30" s="63"/>
      <c r="I30" s="63"/>
      <c r="J30" s="63"/>
      <c r="K30" s="64"/>
    </row>
    <row r="31" ht="15.75" customHeight="1"/>
    <row r="32" ht="21.75" customHeight="1">
      <c r="B32" s="57" t="s">
        <v>182</v>
      </c>
      <c r="C32" s="58"/>
      <c r="D32" s="58"/>
      <c r="E32" s="58"/>
      <c r="F32" s="58"/>
      <c r="G32" s="58"/>
      <c r="H32" s="58"/>
      <c r="I32" s="58"/>
      <c r="J32" s="58"/>
      <c r="K32" s="59"/>
    </row>
    <row r="33" ht="27.75" customHeight="1">
      <c r="B33" s="60" t="s">
        <v>183</v>
      </c>
      <c r="C33" s="9"/>
      <c r="D33" s="9"/>
      <c r="E33" s="9"/>
      <c r="F33" s="9"/>
      <c r="G33" s="9"/>
      <c r="H33" s="9"/>
      <c r="I33" s="9"/>
      <c r="J33" s="9"/>
      <c r="K33" s="61"/>
    </row>
    <row r="34" ht="27.75" customHeight="1">
      <c r="B34" s="60" t="s">
        <v>184</v>
      </c>
      <c r="C34" s="9"/>
      <c r="D34" s="9"/>
      <c r="E34" s="9"/>
      <c r="F34" s="9"/>
      <c r="G34" s="9"/>
      <c r="H34" s="9"/>
      <c r="I34" s="9"/>
      <c r="J34" s="9"/>
      <c r="K34" s="61"/>
    </row>
    <row r="35" ht="27.75" customHeight="1">
      <c r="B35" s="60" t="s">
        <v>185</v>
      </c>
      <c r="C35" s="9"/>
      <c r="D35" s="9"/>
      <c r="E35" s="9"/>
      <c r="F35" s="9"/>
      <c r="G35" s="9"/>
      <c r="H35" s="9"/>
      <c r="I35" s="9"/>
      <c r="J35" s="9"/>
      <c r="K35" s="61"/>
    </row>
    <row r="36" ht="27.75" customHeight="1">
      <c r="B36" s="62" t="s">
        <v>186</v>
      </c>
      <c r="C36" s="63"/>
      <c r="D36" s="63"/>
      <c r="E36" s="63"/>
      <c r="F36" s="63"/>
      <c r="G36" s="63"/>
      <c r="H36" s="63"/>
      <c r="I36" s="63"/>
      <c r="J36" s="63"/>
      <c r="K36" s="64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B1:K2"/>
    <mergeCell ref="B4:K4"/>
    <mergeCell ref="B5:K5"/>
    <mergeCell ref="B6:K6"/>
    <mergeCell ref="B7:K7"/>
    <mergeCell ref="B8:K8"/>
    <mergeCell ref="B10:K10"/>
    <mergeCell ref="B11:K11"/>
    <mergeCell ref="B12:K12"/>
    <mergeCell ref="B13:K13"/>
    <mergeCell ref="B14:K14"/>
    <mergeCell ref="B15:K15"/>
    <mergeCell ref="B17:K17"/>
    <mergeCell ref="B18:K18"/>
    <mergeCell ref="B28:K28"/>
    <mergeCell ref="B29:K29"/>
    <mergeCell ref="B30:K30"/>
    <mergeCell ref="B32:K32"/>
    <mergeCell ref="B33:K33"/>
    <mergeCell ref="B34:K34"/>
    <mergeCell ref="B35:K35"/>
    <mergeCell ref="B36:K36"/>
    <mergeCell ref="B19:K19"/>
    <mergeCell ref="B20:K20"/>
    <mergeCell ref="B22:K22"/>
    <mergeCell ref="B23:K23"/>
    <mergeCell ref="B24:K24"/>
    <mergeCell ref="B25:K25"/>
    <mergeCell ref="B27:K27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2026-06-30T10:59:00Z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3B2CB980BFD0459CAF6206063502234C_12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